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95" tabRatio="1000"/>
  </bookViews>
  <sheets>
    <sheet name="全市一般公共预算收支总表" sheetId="6" r:id="rId1"/>
    <sheet name="全市一般公共预算收入表" sheetId="30" r:id="rId2"/>
    <sheet name="全市一般公共预算支出表(类)" sheetId="31" r:id="rId3"/>
    <sheet name="全市一般公共预算支出表" sheetId="32" r:id="rId4"/>
    <sheet name="市级一般公共预算收入预算表" sheetId="8" r:id="rId5"/>
    <sheet name="市级一般公共预算支出预算表" sheetId="4" r:id="rId6"/>
    <sheet name="市本级基本支出总表" sheetId="34" r:id="rId7"/>
    <sheet name="市本级一般公共预算基本支出明细情况表" sheetId="35" r:id="rId8"/>
    <sheet name="税收返还及一般转移支付收入预算表" sheetId="20" r:id="rId9"/>
    <sheet name="一般债务余额情况表" sheetId="27" r:id="rId10"/>
    <sheet name="专项债务余额情况表" sheetId="36" r:id="rId11"/>
    <sheet name="政府性基金预算收支总表" sheetId="9" r:id="rId12"/>
    <sheet name="政府性基金收入预算表" sheetId="10" r:id="rId13"/>
    <sheet name="政府性基金转移支付收入预算表" sheetId="37" r:id="rId14"/>
    <sheet name="市级政府性基金支出预算表" sheetId="11" r:id="rId15"/>
    <sheet name="“三公”经费预算支出情况表" sheetId="26" r:id="rId16"/>
    <sheet name="市级国有资本经营收入预算表" sheetId="22" r:id="rId17"/>
    <sheet name="市级国有资本经营支出预算表" sheetId="38" r:id="rId18"/>
    <sheet name="国有资本经营预算转移支付收入预算表" sheetId="39" r:id="rId19"/>
    <sheet name="社会保险基金收入预算表" sheetId="28" r:id="rId20"/>
    <sheet name="社会保险基金支出预算表" sheetId="40" r:id="rId21"/>
  </sheets>
  <externalReferences>
    <externalReference r:id="rId22"/>
  </externalReferences>
  <definedNames>
    <definedName name="_xlnm._FilterDatabase" localSheetId="5" hidden="1">市级一般公共预算支出预算表!$A$4:$I$28</definedName>
    <definedName name="_xlnm._FilterDatabase" localSheetId="7" hidden="1">市本级一般公共预算基本支出明细情况表!$A$4:$EX$90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_xlnm.Print_Area" localSheetId="0">全市一般公共预算收支总表!$A$1:$D$41</definedName>
    <definedName name="_xlnm.Print_Area" localSheetId="4">市级一般公共预算收入预算表!$A$1:$D$29</definedName>
    <definedName name="_xlnm.Print_Area" localSheetId="11">政府性基金预算收支总表!$A$1:$D$10</definedName>
    <definedName name="Print_Area_MI">#REF!</definedName>
    <definedName name="乡镇">[1]收支简表!$G$4:$G$18</definedName>
    <definedName name="전">#REF!</definedName>
    <definedName name="주택사업본부">#REF!</definedName>
    <definedName name="철구사업본부">#REF!</definedName>
    <definedName name="_xlnm._FilterDatabase" localSheetId="15" hidden="1">“三公”经费预算支出情况表!#REF!</definedName>
    <definedName name="_xlnm.Extract" localSheetId="15">“三公”经费预算支出情况表!#REF!</definedName>
    <definedName name="_xlnm.Print_Area" localSheetId="8">税收返还及一般转移支付收入预算表!$A$1:$F$37</definedName>
    <definedName name="_xlnm.Print_Area" localSheetId="5">市级一般公共预算支出预算表!$A$1:$G$28</definedName>
    <definedName name="_xlnm._FilterDatabase" localSheetId="2" hidden="1">'全市一般公共预算支出表(类)'!$A$6:$D$27</definedName>
    <definedName name="_xlnm._FilterDatabase" localSheetId="3" hidden="1">全市一般公共预算支出表!$A$5:$G$5</definedName>
    <definedName name="_xlnm.Print_Area" localSheetId="3">全市一般公共预算支出表!$A$3:$G$191</definedName>
    <definedName name="_xlnm.Print_Area" localSheetId="7">市本级一般公共预算基本支出明细情况表!#REF!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<sst xmlns="http://schemas.openxmlformats.org/spreadsheetml/2006/main" count="1054" uniqueCount="722">
  <si>
    <t>2025年全市一般公共预算收支总表</t>
  </si>
  <si>
    <t>单位：万元</t>
  </si>
  <si>
    <t>收  入</t>
  </si>
  <si>
    <t>支  出</t>
  </si>
  <si>
    <t>项  目</t>
  </si>
  <si>
    <t>预算数</t>
  </si>
  <si>
    <t>本级收入合计</t>
  </si>
  <si>
    <t>本级支出合计</t>
  </si>
  <si>
    <t>（一）税收收入</t>
  </si>
  <si>
    <t>一般公共服务支出</t>
  </si>
  <si>
    <t>增值税</t>
  </si>
  <si>
    <t>国防支出</t>
  </si>
  <si>
    <t>企业所得税</t>
  </si>
  <si>
    <t>公共安全支出</t>
  </si>
  <si>
    <t>个人所得税</t>
  </si>
  <si>
    <t>教育支出</t>
  </si>
  <si>
    <t>资源税</t>
  </si>
  <si>
    <t>科学技术支出</t>
  </si>
  <si>
    <t>城市维护建设税</t>
  </si>
  <si>
    <t>文化旅游体育与传媒支出</t>
  </si>
  <si>
    <t>房产税</t>
  </si>
  <si>
    <t>社会保障和就业支出</t>
  </si>
  <si>
    <t>印花税</t>
  </si>
  <si>
    <t>卫生健康支出</t>
  </si>
  <si>
    <t>城镇土地使用税</t>
  </si>
  <si>
    <t>节能环保支出</t>
  </si>
  <si>
    <t>土地增值税</t>
  </si>
  <si>
    <t>城乡社区支出</t>
  </si>
  <si>
    <t>车船税</t>
  </si>
  <si>
    <t>农林水支出</t>
  </si>
  <si>
    <t>耕地占用税</t>
  </si>
  <si>
    <t>交通运输支出</t>
  </si>
  <si>
    <t>契税</t>
  </si>
  <si>
    <t>资源勘探信息等支出</t>
  </si>
  <si>
    <t>烟叶税</t>
  </si>
  <si>
    <t>商业服务业等支出</t>
  </si>
  <si>
    <t>环保税</t>
  </si>
  <si>
    <t>金融支出</t>
  </si>
  <si>
    <t>其他收入</t>
  </si>
  <si>
    <t>援助其他地区支出</t>
  </si>
  <si>
    <t>（二）非税收入</t>
  </si>
  <si>
    <t>自然资源海洋气象等支出</t>
  </si>
  <si>
    <t>专项收入</t>
  </si>
  <si>
    <t>住房保障支出</t>
  </si>
  <si>
    <t>行政事业性收费收入</t>
  </si>
  <si>
    <t>粮油物资储备支出</t>
  </si>
  <si>
    <t>罚没收入</t>
  </si>
  <si>
    <t>灾害防治及应急管理支出</t>
  </si>
  <si>
    <t>国有资本经营收入</t>
  </si>
  <si>
    <t>预备费</t>
  </si>
  <si>
    <t>国有资源(资产)有偿使用收入</t>
  </si>
  <si>
    <t>其他支出</t>
  </si>
  <si>
    <t>捐赠收入</t>
  </si>
  <si>
    <t>债务付息支出</t>
  </si>
  <si>
    <t>政府住房基金收入</t>
  </si>
  <si>
    <t>上级补助收入</t>
  </si>
  <si>
    <t>上解上级支出</t>
  </si>
  <si>
    <t xml:space="preserve">  返还性收入</t>
  </si>
  <si>
    <t xml:space="preserve">  体制上解支出</t>
  </si>
  <si>
    <t xml:space="preserve">  一般性转移支付收入</t>
  </si>
  <si>
    <t xml:space="preserve">  专项上解支出</t>
  </si>
  <si>
    <t xml:space="preserve">  专项转移支付收入</t>
  </si>
  <si>
    <t>一般债务收入</t>
  </si>
  <si>
    <t>债务还本支出</t>
  </si>
  <si>
    <t>动用预算稳定调节基金</t>
  </si>
  <si>
    <t>上年结余收入</t>
  </si>
  <si>
    <t>调入资金</t>
  </si>
  <si>
    <t>调出资金</t>
  </si>
  <si>
    <t xml:space="preserve">  从基金资金调入</t>
  </si>
  <si>
    <t xml:space="preserve">  补充预算稳定调节基金</t>
  </si>
  <si>
    <t xml:space="preserve">  从国有资本经营收入调入</t>
  </si>
  <si>
    <t>收入总计</t>
  </si>
  <si>
    <t>支出总计</t>
  </si>
  <si>
    <t>2025年全市一般公共预算收入表</t>
  </si>
  <si>
    <t>项        目</t>
  </si>
  <si>
    <t>2024年执行数</t>
  </si>
  <si>
    <t>2025年预算数</t>
  </si>
  <si>
    <t>比上年执行数增减数</t>
  </si>
  <si>
    <t>比上年执行数增长数%</t>
  </si>
  <si>
    <t>其他税收收入</t>
  </si>
  <si>
    <t>收入合计</t>
  </si>
  <si>
    <t>2025年全市一般公共预算支出表</t>
  </si>
  <si>
    <t>科目名称</t>
  </si>
  <si>
    <t>合计</t>
  </si>
  <si>
    <t>粮食物资储备支出</t>
  </si>
  <si>
    <t>功能科目编码</t>
  </si>
  <si>
    <t>功能科目名称</t>
  </si>
  <si>
    <t>工资福利支出</t>
  </si>
  <si>
    <t>商品和服务支出</t>
  </si>
  <si>
    <t>对个人和家庭补助</t>
  </si>
  <si>
    <t>专项资金</t>
  </si>
  <si>
    <t>2010101</t>
  </si>
  <si>
    <t>行政运行</t>
  </si>
  <si>
    <t>2010199</t>
  </si>
  <si>
    <t>其他人大事务支出</t>
  </si>
  <si>
    <t>2010201</t>
  </si>
  <si>
    <t>2010301</t>
  </si>
  <si>
    <t>2010305</t>
  </si>
  <si>
    <t>专项业务及机关事务管理</t>
  </si>
  <si>
    <t>2010399</t>
  </si>
  <si>
    <t>其他政府办公厅（室）及相关机构事务支出</t>
  </si>
  <si>
    <t>2010401</t>
  </si>
  <si>
    <t>2010501</t>
  </si>
  <si>
    <t>2010601</t>
  </si>
  <si>
    <t>2010607</t>
  </si>
  <si>
    <t>信息化建设</t>
  </si>
  <si>
    <t>2010608</t>
  </si>
  <si>
    <t>财政委托业务支出</t>
  </si>
  <si>
    <t>2010699</t>
  </si>
  <si>
    <t>其他财政事务支出</t>
  </si>
  <si>
    <t>2010710</t>
  </si>
  <si>
    <t>税收业务</t>
  </si>
  <si>
    <t>2010801</t>
  </si>
  <si>
    <t>2011101</t>
  </si>
  <si>
    <t>2011199</t>
  </si>
  <si>
    <t>其他纪检监察事务支出</t>
  </si>
  <si>
    <t>2012601</t>
  </si>
  <si>
    <t>2012801</t>
  </si>
  <si>
    <t>2012901</t>
  </si>
  <si>
    <t>2013101</t>
  </si>
  <si>
    <t>2013201</t>
  </si>
  <si>
    <t>2013299</t>
  </si>
  <si>
    <t>其他组织事务支出</t>
  </si>
  <si>
    <t>2013301</t>
  </si>
  <si>
    <t>2013399</t>
  </si>
  <si>
    <t>其他宣传事务支出</t>
  </si>
  <si>
    <t>2013401</t>
  </si>
  <si>
    <t>2013801</t>
  </si>
  <si>
    <t>2013804</t>
  </si>
  <si>
    <t>经营主体管理</t>
  </si>
  <si>
    <t>2013812</t>
  </si>
  <si>
    <t>药品事务</t>
  </si>
  <si>
    <t>2013815</t>
  </si>
  <si>
    <t>质量安全监管</t>
  </si>
  <si>
    <t>2013816</t>
  </si>
  <si>
    <t>食品安全监管</t>
  </si>
  <si>
    <t>2013899</t>
  </si>
  <si>
    <t>其他市场监督管理事务</t>
  </si>
  <si>
    <t>2014001</t>
  </si>
  <si>
    <t>2014004</t>
  </si>
  <si>
    <t>信访业务</t>
  </si>
  <si>
    <t>2014099</t>
  </si>
  <si>
    <t>其他信访事务支出</t>
  </si>
  <si>
    <t>2019999</t>
  </si>
  <si>
    <t>其他一般公共服务支出</t>
  </si>
  <si>
    <t>2030607</t>
  </si>
  <si>
    <t>民兵</t>
  </si>
  <si>
    <t>2030699</t>
  </si>
  <si>
    <t>其他国防动员支出</t>
  </si>
  <si>
    <t>2040201</t>
  </si>
  <si>
    <t>2040299</t>
  </si>
  <si>
    <t>其他公安支出</t>
  </si>
  <si>
    <t>2040601</t>
  </si>
  <si>
    <t>2040607</t>
  </si>
  <si>
    <t>公共法律服务</t>
  </si>
  <si>
    <t>2040699</t>
  </si>
  <si>
    <t>其他司法支出</t>
  </si>
  <si>
    <t>2040701</t>
  </si>
  <si>
    <t>2040704</t>
  </si>
  <si>
    <t>罪犯生活及医疗卫生</t>
  </si>
  <si>
    <t>2040801</t>
  </si>
  <si>
    <t>2040804</t>
  </si>
  <si>
    <t>强制隔离戒毒人员生活</t>
  </si>
  <si>
    <t>2049902</t>
  </si>
  <si>
    <t>国家司法救助支出</t>
  </si>
  <si>
    <t>2050101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</si>
  <si>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</si>
  <si>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</si>
  <si>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</si>
  <si>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</si>
  <si>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</si>
  <si>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</si>
  <si>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</si>
  <si>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</si>
  <si>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2050299</t>
  </si>
  <si>
    <t>其他普通教育支出</t>
  </si>
  <si>
    <t>2050301</t>
  </si>
  <si>
    <t>初等职业教育</t>
  </si>
  <si>
    <t>2050302</t>
  </si>
  <si>
    <t>中等职业教育</t>
  </si>
  <si>
    <t>2050303</t>
  </si>
  <si>
    <t>技校教育</t>
  </si>
  <si>
    <t>2050701</t>
  </si>
  <si>
    <t>特殊学校教育</t>
  </si>
  <si>
    <t>2050799</t>
  </si>
  <si>
    <t>其他特殊教育支出</t>
  </si>
  <si>
    <t>2050802</t>
  </si>
  <si>
    <t>干部教育</t>
  </si>
  <si>
    <t>2050905</t>
  </si>
  <si>
    <t>中等职业学校教学设施</t>
  </si>
  <si>
    <t>2050999</t>
  </si>
  <si>
    <t>其他教育费附加安排的支出</t>
  </si>
  <si>
    <t>2059999</t>
  </si>
  <si>
    <t>其他教育支出</t>
  </si>
  <si>
    <t>2060302</t>
  </si>
  <si>
    <t>社会公益研究</t>
  </si>
  <si>
    <t>2060401</t>
  </si>
  <si>
    <t>机构运行</t>
  </si>
  <si>
    <t>2060499</t>
  </si>
  <si>
    <t>其他技术研究与开发支出</t>
  </si>
  <si>
    <t>2060701</t>
  </si>
  <si>
    <t>2060702</t>
  </si>
  <si>
    <t>科普活动</t>
  </si>
  <si>
    <t>2069999</t>
  </si>
  <si>
    <t>其他科学技术支出</t>
  </si>
  <si>
    <t>2070101</t>
  </si>
  <si>
    <t>2070108</t>
  </si>
  <si>
    <t>文化活动</t>
  </si>
  <si>
    <t>2070109</t>
  </si>
  <si>
    <t>群众文化</t>
  </si>
  <si>
    <t>2070111</t>
  </si>
  <si>
    <t>文化创作与保护</t>
  </si>
  <si>
    <t>2070112</t>
  </si>
  <si>
    <t>文化和旅游市场管理</t>
  </si>
  <si>
    <t>2070199</t>
  </si>
  <si>
    <t>其他文化和旅游支出</t>
  </si>
  <si>
    <t>2070204</t>
  </si>
  <si>
    <t>文物保护</t>
  </si>
  <si>
    <t>2070205</t>
  </si>
  <si>
    <t>博物馆</t>
  </si>
  <si>
    <t>2070301</t>
  </si>
  <si>
    <t>2070307</t>
  </si>
  <si>
    <t>体育场馆</t>
  </si>
  <si>
    <t>2070801</t>
  </si>
  <si>
    <t>2070807</t>
  </si>
  <si>
    <t>传输发射</t>
  </si>
  <si>
    <t>2079903</t>
  </si>
  <si>
    <t>文化产业发展专项支出</t>
  </si>
  <si>
    <t>2080101</t>
  </si>
  <si>
    <t>2080106</t>
  </si>
  <si>
    <t>就业管理事务</t>
  </si>
  <si>
    <t>2080109</t>
  </si>
  <si>
    <t>社会保险经办机构</t>
  </si>
  <si>
    <t>2080201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</si>
  <si>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</si>
  <si>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</si>
  <si>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</si>
  <si>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</si>
  <si>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</si>
  <si>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</si>
  <si>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</si>
  <si>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</si>
  <si>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</si>
  <si>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</si>
  <si>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2080799</t>
  </si>
  <si>
    <t>其他就业补助支出</t>
  </si>
  <si>
    <t>2080802</t>
  </si>
  <si>
    <t>伤残抚恤</t>
  </si>
  <si>
    <t>2080805</t>
  </si>
  <si>
    <t>义务兵优待</t>
  </si>
  <si>
    <t>2080807</t>
  </si>
  <si>
    <t>光荣院</t>
  </si>
  <si>
    <t>2080808</t>
  </si>
  <si>
    <t>褒扬纪念</t>
  </si>
  <si>
    <t>2080899</t>
  </si>
  <si>
    <t>其他优抚支出</t>
  </si>
  <si>
    <t>2080901</t>
  </si>
  <si>
    <t>退役士兵安置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</si>
  <si>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</si>
  <si>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</si>
  <si>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</si>
  <si>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</si>
  <si>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</si>
  <si>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</si>
  <si>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</si>
  <si>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</si>
  <si>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2081001</t>
  </si>
  <si>
    <t>儿童福利</t>
  </si>
  <si>
    <t>2081002</t>
  </si>
  <si>
    <t>老年福利</t>
  </si>
  <si>
    <t>2081004</t>
  </si>
  <si>
    <t>殡葬</t>
  </si>
  <si>
    <t>2081005</t>
  </si>
  <si>
    <t>社会福利事业单位</t>
  </si>
  <si>
    <t>2081099</t>
  </si>
  <si>
    <t>其他社会福利支出</t>
  </si>
  <si>
    <t>2081101</t>
  </si>
  <si>
    <t>2081107</t>
  </si>
  <si>
    <t>残疾人生活和护理补贴</t>
  </si>
  <si>
    <t>2081199</t>
  </si>
  <si>
    <t>其他残疾人事业支出</t>
  </si>
  <si>
    <t>2081901</t>
  </si>
  <si>
    <t>城市最低生活保障金支出</t>
  </si>
  <si>
    <t>2081902</t>
  </si>
  <si>
    <t>农村最低生活保障金支出</t>
  </si>
  <si>
    <t>2082001</t>
  </si>
  <si>
    <t>临时救助支出</t>
  </si>
  <si>
    <t>2082002</t>
  </si>
  <si>
    <t>流浪乞讨人员救助支出</t>
  </si>
  <si>
    <t>2082101</t>
  </si>
  <si>
    <t>城市特困人员救助供养支出</t>
  </si>
  <si>
    <t>2082102</t>
  </si>
  <si>
    <t>农村特困人员救助供养支出</t>
  </si>
  <si>
    <t>2082501</t>
  </si>
  <si>
    <t>其他城市生活救助</t>
  </si>
  <si>
    <t>2082502</t>
  </si>
  <si>
    <t>其他农村生活救助</t>
  </si>
  <si>
    <t>2082602</t>
  </si>
  <si>
    <t>财政对城乡居民基本养老保险基金的补助</t>
  </si>
  <si>
    <t>2082801</t>
  </si>
  <si>
    <t>2082804</t>
  </si>
  <si>
    <t>拥军优属</t>
  </si>
  <si>
    <t>2089999</t>
  </si>
  <si>
    <t>其他社会保障和就业支出</t>
  </si>
  <si>
    <t>2100101</t>
  </si>
  <si>
    <t>2100201</t>
  </si>
  <si>
    <t>综合医院</t>
  </si>
  <si>
    <t>2100202</t>
  </si>
  <si>
    <t>中医（民族）医院</t>
  </si>
  <si>
    <t>2100203</t>
  </si>
  <si>
    <t>传染病医院</t>
  </si>
  <si>
    <t>2100206</t>
  </si>
  <si>
    <t>妇幼保健医院</t>
  </si>
  <si>
    <t>2100302</t>
  </si>
  <si>
    <t>乡镇卫生院</t>
  </si>
  <si>
    <t>2100399</t>
  </si>
  <si>
    <t>其他基层医疗卫生机构支出</t>
  </si>
  <si>
    <t>2100401</t>
  </si>
  <si>
    <t>疾病预防控制机构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</si>
  <si>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</si>
  <si>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</si>
  <si>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</si>
  <si>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</si>
  <si>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</si>
  <si>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</si>
  <si>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</si>
  <si>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</si>
  <si>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2100717</t>
  </si>
  <si>
    <t>计划生育服务</t>
  </si>
  <si>
    <t>2101101</t>
  </si>
  <si>
    <t>行政单位医疗</t>
  </si>
  <si>
    <t>2101102</t>
  </si>
  <si>
    <t>事业单位医疗</t>
  </si>
  <si>
    <t>2101202</t>
  </si>
  <si>
    <t>财政对城乡居民基本医疗保险基金的补助</t>
  </si>
  <si>
    <t>2101301</t>
  </si>
  <si>
    <t>城乡医疗救助</t>
  </si>
  <si>
    <t>2101401</t>
  </si>
  <si>
    <t>优抚对象医疗补助</t>
  </si>
  <si>
    <t>2101501</t>
  </si>
  <si>
    <t>2101599</t>
  </si>
  <si>
    <t>其他医疗保障管理事务支出</t>
  </si>
  <si>
    <t>2109999</t>
  </si>
  <si>
    <t>其他卫生健康支出</t>
  </si>
  <si>
    <t>2110301</t>
  </si>
  <si>
    <t>大气</t>
  </si>
  <si>
    <t>2110302</t>
  </si>
  <si>
    <t>水体</t>
  </si>
  <si>
    <t>2110401</t>
  </si>
  <si>
    <t>生态保护</t>
  </si>
  <si>
    <t>2110402</t>
  </si>
  <si>
    <t>农村环境保护</t>
  </si>
  <si>
    <t>2110404</t>
  </si>
  <si>
    <t>生物及物种资源保护</t>
  </si>
  <si>
    <t>2110406</t>
  </si>
  <si>
    <t>自然保护地</t>
  </si>
  <si>
    <t>2110501</t>
  </si>
  <si>
    <t>森林管护</t>
  </si>
  <si>
    <t>2111001</t>
  </si>
  <si>
    <t>能源节约利用</t>
  </si>
  <si>
    <t>2120101</t>
  </si>
  <si>
    <t>2120109</t>
  </si>
  <si>
    <t>住宅建设与房地产市场监管</t>
  </si>
  <si>
    <t>2120199</t>
  </si>
  <si>
    <t>其他城乡社区管理事务支出</t>
  </si>
  <si>
    <t>2120399</t>
  </si>
  <si>
    <t>其他城乡社区公共设施支出</t>
  </si>
  <si>
    <t>2120501</t>
  </si>
  <si>
    <t>城乡社区环境卫生</t>
  </si>
  <si>
    <t>2120804</t>
  </si>
  <si>
    <t>农村基础设施建设支出</t>
  </si>
  <si>
    <t>2129999</t>
  </si>
  <si>
    <t>其他城乡社区支出</t>
  </si>
  <si>
    <t>2130101</t>
  </si>
  <si>
    <t>2130104</t>
  </si>
  <si>
    <t>事业运行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</si>
  <si>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</si>
  <si>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</si>
  <si>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</si>
  <si>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</si>
  <si>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</si>
  <si>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</si>
  <si>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2130119</t>
  </si>
  <si>
    <t>防灾救灾</t>
  </si>
  <si>
    <t>2130120</t>
  </si>
  <si>
    <t>稳定农民收入补贴</t>
  </si>
  <si>
    <t>2130122</t>
  </si>
  <si>
    <t>农业生产发展</t>
  </si>
  <si>
    <t>2130124</t>
  </si>
  <si>
    <t>农村合作经济</t>
  </si>
  <si>
    <t>2130126</t>
  </si>
  <si>
    <t>农村社会事业</t>
  </si>
  <si>
    <t>2130135</t>
  </si>
  <si>
    <t>农业生态资源保护</t>
  </si>
  <si>
    <t>2130148</t>
  </si>
  <si>
    <t>渔业发展</t>
  </si>
  <si>
    <t>2130153</t>
  </si>
  <si>
    <t>耕地建设与利用</t>
  </si>
  <si>
    <t>2130199</t>
  </si>
  <si>
    <t>其他农业农村支出</t>
  </si>
  <si>
    <t>2130201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</si>
  <si>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</si>
  <si>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</si>
  <si>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</si>
  <si>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</si>
  <si>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</si>
  <si>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</si>
  <si>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</si>
  <si>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</si>
  <si>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2130221</t>
  </si>
  <si>
    <t>产业化管理</t>
  </si>
  <si>
    <t>2130234</t>
  </si>
  <si>
    <t>林业草原防灾减灾</t>
  </si>
  <si>
    <t>2130237</t>
  </si>
  <si>
    <t>行业业务管理</t>
  </si>
  <si>
    <t>2130301</t>
  </si>
  <si>
    <t>2130305</t>
  </si>
  <si>
    <t>水利工程建设</t>
  </si>
  <si>
    <t>2130306</t>
  </si>
  <si>
    <t>水利工程运行与维护</t>
  </si>
  <si>
    <t>2130310</t>
  </si>
  <si>
    <t>水土保持</t>
  </si>
  <si>
    <t>2130311</t>
  </si>
  <si>
    <t>水资源节约管理与保护</t>
  </si>
  <si>
    <t>2130314</t>
  </si>
  <si>
    <t>防汛</t>
  </si>
  <si>
    <t>2130316</t>
  </si>
  <si>
    <t>农村水利</t>
  </si>
  <si>
    <t>2130319</t>
  </si>
  <si>
    <t>江河湖库水系综合整治</t>
  </si>
  <si>
    <t>2130335</t>
  </si>
  <si>
    <t>农村供水</t>
  </si>
  <si>
    <t>2130399</t>
  </si>
  <si>
    <t>其他水利支出</t>
  </si>
  <si>
    <t>2130504</t>
  </si>
  <si>
    <t>农村基础设施建设</t>
  </si>
  <si>
    <t>2130505</t>
  </si>
  <si>
    <t>生产发展</t>
  </si>
  <si>
    <t>2130599</t>
  </si>
  <si>
    <t>其他巩固脱贫攻坚成果衔接乡村振兴支出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</si>
  <si>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</si>
  <si>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</si>
  <si>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</si>
  <si>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</si>
  <si>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</si>
  <si>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</si>
  <si>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</si>
  <si>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</si>
  <si>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2130803</t>
  </si>
  <si>
    <t>农业保险保费补贴</t>
  </si>
  <si>
    <t>2130804</t>
  </si>
  <si>
    <t>创业担保贷款贴息及奖补</t>
  </si>
  <si>
    <t>2130899</t>
  </si>
  <si>
    <t>其他普惠金融发展支出</t>
  </si>
  <si>
    <t>2139999</t>
  </si>
  <si>
    <t>其他农林水支出</t>
  </si>
  <si>
    <t>2140101</t>
  </si>
  <si>
    <t>2140104</t>
  </si>
  <si>
    <t>公路建设</t>
  </si>
  <si>
    <t>2140106</t>
  </si>
  <si>
    <t>公路养护</t>
  </si>
  <si>
    <t>2140112</t>
  </si>
  <si>
    <t>公路运输管理</t>
  </si>
  <si>
    <t>2140199</t>
  </si>
  <si>
    <t>其他公路水路运输支出</t>
  </si>
  <si>
    <t>2149901</t>
  </si>
  <si>
    <t>公共交通运营补助</t>
  </si>
  <si>
    <t>2149999</t>
  </si>
  <si>
    <t>其他交通运输支出</t>
  </si>
  <si>
    <t>2150501</t>
  </si>
  <si>
    <t>2150517</t>
  </si>
  <si>
    <t>产业发展</t>
  </si>
  <si>
    <t>2150899</t>
  </si>
  <si>
    <t>其他支持中小企业发展和管理支出</t>
  </si>
  <si>
    <t>2160201</t>
  </si>
  <si>
    <t>2160202</t>
  </si>
  <si>
    <t>一般行政管理事务</t>
  </si>
  <si>
    <t>2160299</t>
  </si>
  <si>
    <t>其他商业流通事务支出</t>
  </si>
  <si>
    <t>21999</t>
  </si>
  <si>
    <t>2200101</t>
  </si>
  <si>
    <t>2200106</t>
  </si>
  <si>
    <t>自然资源利用与保护</t>
  </si>
  <si>
    <t>2200199</t>
  </si>
  <si>
    <t>其他自然资源事务支出</t>
  </si>
  <si>
    <t>2200504</t>
  </si>
  <si>
    <t>气象事业机构</t>
  </si>
  <si>
    <t>2200599</t>
  </si>
  <si>
    <t>其他气象事务支出</t>
  </si>
  <si>
    <t>2210105</t>
  </si>
  <si>
    <t>农村危房改造</t>
  </si>
  <si>
    <t>2210108</t>
  </si>
  <si>
    <t>老旧小区改造</t>
  </si>
  <si>
    <t>2210111</t>
  </si>
  <si>
    <t>配租型住房保障</t>
  </si>
  <si>
    <t>2210199</t>
  </si>
  <si>
    <t>其他保障性安居工程支出</t>
  </si>
  <si>
    <t>2210201</t>
  </si>
  <si>
    <t>住房公积金</t>
  </si>
  <si>
    <t>2220101</t>
  </si>
  <si>
    <t>2220106</t>
  </si>
  <si>
    <t>专项业务活动</t>
  </si>
  <si>
    <t>2220199</t>
  </si>
  <si>
    <t>其他粮油物资事务支出</t>
  </si>
  <si>
    <t>2240101</t>
  </si>
  <si>
    <t>2240104</t>
  </si>
  <si>
    <t>灾害风险防治</t>
  </si>
  <si>
    <t>2240106</t>
  </si>
  <si>
    <t>安全监管</t>
  </si>
  <si>
    <t>2240108</t>
  </si>
  <si>
    <t>应急救援</t>
  </si>
  <si>
    <t>2240109</t>
  </si>
  <si>
    <t>应急管理</t>
  </si>
  <si>
    <t>2240201</t>
  </si>
  <si>
    <t>2240499</t>
  </si>
  <si>
    <t>其他矿山安全支出</t>
  </si>
  <si>
    <t>2240501</t>
  </si>
  <si>
    <t>2240507</t>
  </si>
  <si>
    <t>地震应急救援</t>
  </si>
  <si>
    <t>2240601</t>
  </si>
  <si>
    <t>地质灾害防治</t>
  </si>
  <si>
    <t>2240703</t>
  </si>
  <si>
    <t>自然灾害救灾补助</t>
  </si>
  <si>
    <t>2240799</t>
  </si>
  <si>
    <t>其他自然灾害救灾及恢复重建支出</t>
  </si>
  <si>
    <t>227</t>
  </si>
  <si>
    <t>2290201</t>
  </si>
  <si>
    <t>年初预留</t>
  </si>
  <si>
    <t>2299999</t>
  </si>
  <si>
    <t>2320301</t>
  </si>
  <si>
    <t>地方政府一般债券付息支出</t>
  </si>
  <si>
    <t>2320303</t>
  </si>
  <si>
    <t>地方政府向国际组织借款付息支出</t>
  </si>
  <si>
    <t>2025年市级一般公共预算收入预算表</t>
  </si>
  <si>
    <t>预算数为2024年执行数%</t>
  </si>
  <si>
    <t>2025年市级一般公共预算支出预算表</t>
  </si>
  <si>
    <t>项      目</t>
  </si>
  <si>
    <t>增减变化</t>
  </si>
  <si>
    <t>本级安排</t>
  </si>
  <si>
    <t>转移支付</t>
  </si>
  <si>
    <t>支出合计</t>
  </si>
  <si>
    <t>2025年市本级一般公共预算基本支出情况表</t>
  </si>
  <si>
    <t>科目编码</t>
  </si>
  <si>
    <t>对个人和家庭补助支出</t>
  </si>
  <si>
    <t>资源勘探工业信息等支出</t>
  </si>
  <si>
    <r>
      <rPr>
        <b/>
        <sz val="18"/>
        <color rgb="FF000000"/>
        <rFont val="仿宋_GB2312"/>
        <charset val="134"/>
      </rPr>
      <t>202</t>
    </r>
    <r>
      <rPr>
        <b/>
        <sz val="18"/>
        <color rgb="FF000000"/>
        <rFont val="宋体"/>
        <charset val="134"/>
      </rPr>
      <t>5</t>
    </r>
    <r>
      <rPr>
        <b/>
        <sz val="18"/>
        <color rgb="FF000000"/>
        <rFont val="仿宋_GB2312"/>
        <charset val="134"/>
      </rPr>
      <t>年市本级一般公共预算基本支出明细情况表</t>
    </r>
  </si>
  <si>
    <t>单位（科目名称）</t>
  </si>
  <si>
    <t>人员经费</t>
  </si>
  <si>
    <t>公用经费</t>
  </si>
  <si>
    <t>对个人和家庭的补助</t>
  </si>
  <si>
    <t>资本性支出</t>
  </si>
  <si>
    <t>2025年对区（乡、镇）税收返还和转移支付预算表</t>
  </si>
  <si>
    <t>补区
（乡、镇）
合计</t>
  </si>
  <si>
    <t>上级对我市税收返还和转移支付</t>
  </si>
  <si>
    <t>市本级安排转移支付至区
（乡、镇）</t>
  </si>
  <si>
    <t>小计</t>
  </si>
  <si>
    <t>市级留用</t>
  </si>
  <si>
    <t>补助区
（乡、镇）</t>
  </si>
  <si>
    <t>一、税收返还</t>
  </si>
  <si>
    <t xml:space="preserve">  增值税税收返还收入</t>
  </si>
  <si>
    <t xml:space="preserve">  增值税‘五五分享’税收返还收入</t>
  </si>
  <si>
    <t xml:space="preserve">  消费税税收返还收入</t>
  </si>
  <si>
    <t xml:space="preserve">  所得税基数返还收入</t>
  </si>
  <si>
    <t xml:space="preserve">  成品油税费改革税收返还收入</t>
  </si>
  <si>
    <t>二、一般性转移支付</t>
  </si>
  <si>
    <t xml:space="preserve">  均衡性转移支付收入</t>
  </si>
  <si>
    <t xml:space="preserve">  县级基本财力保障机制奖补资金收入</t>
  </si>
  <si>
    <t xml:space="preserve">  结算补助收入</t>
  </si>
  <si>
    <t xml:space="preserve">  资源枯竭型城市转移支付补助收入</t>
  </si>
  <si>
    <t xml:space="preserve">  产粮（油）大县奖励资金收入</t>
  </si>
  <si>
    <t xml:space="preserve">  重点生态功能区转移支付收入</t>
  </si>
  <si>
    <t xml:space="preserve">  固定数额补助收入</t>
  </si>
  <si>
    <t xml:space="preserve">  巩固脱贫攻坚成果衔接乡村振兴转移支付收入</t>
  </si>
  <si>
    <t xml:space="preserve">  公共安全共同财政事权转移支付收入</t>
  </si>
  <si>
    <t xml:space="preserve">  教育共同财政事权转移支付收入</t>
  </si>
  <si>
    <t xml:space="preserve">  文化旅游体育与传媒共同财政事权转移支付收入</t>
  </si>
  <si>
    <t xml:space="preserve">  社会保障和就业共同财政事权转移支付收入</t>
  </si>
  <si>
    <t xml:space="preserve">  医疗卫生共同财政事权转移支付收入</t>
  </si>
  <si>
    <t xml:space="preserve">  节能环保共同财政事权转移支付收入</t>
  </si>
  <si>
    <t xml:space="preserve">  农林水共同财政事权转移支付收入</t>
  </si>
  <si>
    <t xml:space="preserve">  交通运输共同财政事权转移支付收入</t>
  </si>
  <si>
    <t xml:space="preserve">  住房保障共同财政事权转移支付收入</t>
  </si>
  <si>
    <t xml:space="preserve">  其他一般性转移支付收入</t>
  </si>
  <si>
    <t>三、专项转移支付</t>
  </si>
  <si>
    <t xml:space="preserve">  一般公共服务</t>
  </si>
  <si>
    <t xml:space="preserve">  卫生健康</t>
  </si>
  <si>
    <t xml:space="preserve">  节能环保</t>
  </si>
  <si>
    <t xml:space="preserve">  农林水</t>
  </si>
  <si>
    <t xml:space="preserve">  自然资源海洋气象等</t>
  </si>
  <si>
    <t xml:space="preserve">  灾害防治及应急管理</t>
  </si>
  <si>
    <t>合  计</t>
  </si>
  <si>
    <t>2024年和2025年政府一般债务余额情况表</t>
  </si>
  <si>
    <t>执行数</t>
  </si>
  <si>
    <t>一、2023年末政府一般债务余额实际数</t>
  </si>
  <si>
    <t>二、2024年末政府一般债务限额</t>
  </si>
  <si>
    <t>三、2024年政府一般债券发行额</t>
  </si>
  <si>
    <t>四、2024年政府一般债券还本额</t>
  </si>
  <si>
    <t>五、2024年末政府一般债务余额预计执行数</t>
  </si>
  <si>
    <t>六、2025年提前下达政府一般债务新增限额</t>
  </si>
  <si>
    <t>2024年和2025年政府专项债务余额情况表</t>
  </si>
  <si>
    <t>一、2023年末政府专项债务余额实际数</t>
  </si>
  <si>
    <t>二、2024年末政府专项债务限额</t>
  </si>
  <si>
    <t>三、2024年政府专项债券发行额</t>
  </si>
  <si>
    <t>四、2024年政府专项债券还本额</t>
  </si>
  <si>
    <t>五、2024年末政府专项债务余额预计执行数</t>
  </si>
  <si>
    <t>六、2025年提前下达政府专项债务新增限额</t>
  </si>
  <si>
    <t>2025年政府性基金预算收支总表</t>
  </si>
  <si>
    <t>收入</t>
  </si>
  <si>
    <t>支出</t>
  </si>
  <si>
    <t>项目</t>
  </si>
  <si>
    <t>本年收入合计</t>
  </si>
  <si>
    <t>本年支出合计</t>
  </si>
  <si>
    <t>专项债务收入</t>
  </si>
  <si>
    <t>专项债务还本支出</t>
  </si>
  <si>
    <t>上年结余</t>
  </si>
  <si>
    <t>本年结余</t>
  </si>
  <si>
    <t>2025年政府性基金收入预算表</t>
  </si>
  <si>
    <t>项   目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</si>
  <si>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</si>
  <si>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</si>
  <si>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</si>
  <si>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</si>
  <si>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</si>
  <si>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国有土地使用权出让金专项债务对应项目专项收入</t>
  </si>
  <si>
    <t>其他政府性基金专项债务对应项目专项收入</t>
  </si>
  <si>
    <t>2025年政府性基金转移支付收入预算表</t>
  </si>
  <si>
    <t>项    目</t>
  </si>
  <si>
    <t>社会保障和就业</t>
  </si>
  <si>
    <t>农林水</t>
  </si>
  <si>
    <t>2025年政府性基金支出预算表</t>
  </si>
  <si>
    <t xml:space="preserve"> 文化旅游体育与传媒支出</t>
  </si>
  <si>
    <t xml:space="preserve">   国家电影事业发展专项资金安排的支出</t>
  </si>
  <si>
    <t xml:space="preserve">   旅游发展基金支出</t>
  </si>
  <si>
    <t xml:space="preserve"> 城乡社区支出</t>
  </si>
  <si>
    <t xml:space="preserve">   国有土地使用权出让收入安排的支出</t>
  </si>
  <si>
    <t xml:space="preserve">      征地和拆迁补偿支出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</si>
  <si>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</si>
  <si>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</si>
  <si>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</si>
  <si>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</si>
  <si>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支付破产或改制企业职工安置费</t>
  </si>
  <si>
    <t xml:space="preserve">      棚户区改造支出</t>
  </si>
  <si>
    <t xml:space="preserve">      农业生产发展支出</t>
  </si>
  <si>
    <t xml:space="preserve">      农村社会事业支出</t>
  </si>
  <si>
    <t xml:space="preserve">      农业农村生态环境支出</t>
  </si>
  <si>
    <t xml:space="preserve">      其他国有土地使用权出让收入安排的支出</t>
  </si>
  <si>
    <t xml:space="preserve">   城市基础设施配套费安排的支出</t>
  </si>
  <si>
    <t xml:space="preserve">   污水处理费安排的支出</t>
  </si>
  <si>
    <t xml:space="preserve">   土地储备专项债券收入安排的支出</t>
  </si>
  <si>
    <t xml:space="preserve">   棚户区改造专项债券收入安排的支出</t>
  </si>
  <si>
    <t xml:space="preserve">      其他棚户区改造专项债券收入安排的支出</t>
  </si>
  <si>
    <t xml:space="preserve">   国有土地使用权出让收入对应专项债务收入安排的支出</t>
  </si>
  <si>
    <t xml:space="preserve">      其他国有土地使用权出让收入对应专项债务收入安排的支出</t>
  </si>
  <si>
    <t xml:space="preserve"> 农林水支出</t>
  </si>
  <si>
    <t xml:space="preserve">   大中型水库库区基金安排的支出</t>
  </si>
  <si>
    <t xml:space="preserve">   大中型水库移民后期扶持基金支出</t>
  </si>
  <si>
    <t xml:space="preserve">   小型水库移民扶助基金安排的支出</t>
  </si>
  <si>
    <t xml:space="preserve"> 资源勘探工业信息等支出</t>
  </si>
  <si>
    <t xml:space="preserve">   超长期特别国债安排的支出</t>
  </si>
  <si>
    <t xml:space="preserve"> 其他支出</t>
  </si>
  <si>
    <t xml:space="preserve">   其他政府性基金及对应专项债务收入安排的支出</t>
  </si>
  <si>
    <t xml:space="preserve">      其他政府性基金安排的支出</t>
  </si>
  <si>
    <t xml:space="preserve">      其他地方自行试点项目收益专项债券收入安排的支出</t>
  </si>
  <si>
    <t xml:space="preserve">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</si>
  <si>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</si>
  <si>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</si>
  <si>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用于残疾人事业的彩票公益金支出</t>
  </si>
  <si>
    <t xml:space="preserve">      用于其他社会公益事业的彩票公益金支出</t>
  </si>
  <si>
    <t xml:space="preserve"> 债务付息支出</t>
  </si>
  <si>
    <t xml:space="preserve"> 债务发行费用支出</t>
  </si>
  <si>
    <t>2025年市级“三公”经费预算支出情况表</t>
  </si>
  <si>
    <r>
      <rPr>
        <b/>
        <sz val="12"/>
        <color theme="1"/>
        <rFont val="仿宋_GB2312"/>
        <charset val="134"/>
      </rPr>
      <t>单位</t>
    </r>
  </si>
  <si>
    <t>2025年度预算数</t>
  </si>
  <si>
    <t>备注</t>
  </si>
  <si>
    <t>因公出国（境）费</t>
  </si>
  <si>
    <t>公务用车购置及运行维护费</t>
  </si>
  <si>
    <t>公务接待费</t>
  </si>
  <si>
    <t>公务用车购置费</t>
  </si>
  <si>
    <t>公务用车运行维护费</t>
  </si>
  <si>
    <r>
      <rPr>
        <b/>
        <sz val="12"/>
        <color rgb="FF000000"/>
        <rFont val="仿宋_GB2312"/>
        <charset val="134"/>
      </rPr>
      <t>灵宝市</t>
    </r>
  </si>
  <si>
    <t>2025年市级国有资本经营收入预算表</t>
  </si>
  <si>
    <t>收入预算数</t>
  </si>
  <si>
    <t>利润收入</t>
  </si>
  <si>
    <t>股利、股息收入</t>
  </si>
  <si>
    <t>产权转让收入</t>
  </si>
  <si>
    <t>清算收入</t>
  </si>
  <si>
    <t>其他国有资本经营预算收入</t>
  </si>
  <si>
    <t>上级专项转移支付收入</t>
  </si>
  <si>
    <t>上年结转收入</t>
  </si>
  <si>
    <t>2025年市级国有资本经营支出预算表</t>
  </si>
  <si>
    <t>支出预算数</t>
  </si>
  <si>
    <t>解决历史遗留问题及改革成本支出</t>
  </si>
  <si>
    <t>国有企业资本金注入</t>
  </si>
  <si>
    <t>其他国有资本经营预算支出</t>
  </si>
  <si>
    <t>本年结转</t>
  </si>
  <si>
    <t>2025年国有资本经营预算转移支付收入预算表</t>
  </si>
  <si>
    <t>国有资本经营预算转移支付收入</t>
  </si>
  <si>
    <t>2025年市级（全市）社会保险基金收入预算表</t>
  </si>
  <si>
    <r>
      <rPr>
        <b/>
        <sz val="12"/>
        <color rgb="FF000000"/>
        <rFont val="仿宋_GB2312"/>
        <charset val="134"/>
      </rPr>
      <t xml:space="preserve">项 </t>
    </r>
    <r>
      <rPr>
        <b/>
        <sz val="12"/>
        <color rgb="FF000000"/>
        <rFont val="仿宋_GB2312"/>
        <charset val="134"/>
      </rPr>
      <t xml:space="preserve"> </t>
    </r>
    <r>
      <rPr>
        <b/>
        <sz val="12"/>
        <color rgb="FF000000"/>
        <rFont val="仿宋_GB2312"/>
        <charset val="134"/>
      </rPr>
      <t>目</t>
    </r>
  </si>
  <si>
    <r>
      <rPr>
        <b/>
        <sz val="12"/>
        <color rgb="FF000000"/>
        <rFont val="仿宋_GB2312"/>
        <charset val="134"/>
      </rPr>
      <t>上年执行数</t>
    </r>
  </si>
  <si>
    <r>
      <rPr>
        <b/>
        <sz val="12"/>
        <color rgb="FF000000"/>
        <rFont val="仿宋_GB2312"/>
        <charset val="134"/>
      </rPr>
      <t>预算数</t>
    </r>
  </si>
  <si>
    <r>
      <rPr>
        <b/>
        <sz val="12"/>
        <color rgb="FF000000"/>
        <rFont val="仿宋_GB2312"/>
        <charset val="134"/>
      </rPr>
      <t>为上年执行数的%</t>
    </r>
  </si>
  <si>
    <r>
      <rPr>
        <b/>
        <sz val="12"/>
        <color rgb="FF000000"/>
        <rFont val="仿宋_GB2312"/>
        <charset val="134"/>
      </rPr>
      <t>城乡居民社会养老保险收入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</si>
  <si>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城乡居民社会养老保险费收入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</si>
  <si>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城乡居民社会养老保险基金利息收入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</si>
  <si>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城乡居民社会养老保险财政补贴收入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</si>
  <si>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城乡居民社会养老保险转移收入</t>
    </r>
  </si>
  <si>
    <r>
      <rPr>
        <b/>
        <sz val="12"/>
        <color rgb="FF000000"/>
        <rFont val="仿宋_GB2312"/>
        <charset val="134"/>
      </rPr>
      <t>机关事业单位基本养老保险基金收入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</si>
  <si>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机关事业养老保险费收入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</si>
  <si>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机关事业养老保险基金利息收入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</si>
  <si>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机关事业养老保险基金财政补贴收入</t>
    </r>
  </si>
  <si>
    <r>
      <rPr>
        <b/>
        <sz val="12"/>
        <color rgb="FF000000"/>
        <rFont val="仿宋_GB2312"/>
        <charset val="134"/>
      </rPr>
      <t>本年收入合计</t>
    </r>
  </si>
  <si>
    <t>2025年市级（全市）社会保险基金支出预算表</t>
  </si>
  <si>
    <r>
      <rPr>
        <b/>
        <sz val="12"/>
        <color rgb="FF000000"/>
        <rFont val="仿宋_GB2312"/>
        <charset val="134"/>
      </rPr>
      <t>城乡居民社会养老保险基金支出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</si>
  <si>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基础养老金支出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</si>
  <si>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个人账户养老金支出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</si>
  <si>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转移支出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</si>
  <si>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归集省里资金</t>
    </r>
  </si>
  <si>
    <r>
      <rPr>
        <b/>
        <sz val="12"/>
        <color rgb="FF000000"/>
        <rFont val="仿宋_GB2312"/>
        <charset val="134"/>
      </rPr>
      <t>机关事业单位养老保险基金支出</t>
    </r>
  </si>
  <si>
    <r>
      <rPr>
        <sz val="12"/>
        <color rgb="FF000000"/>
        <rFont val="仿宋_GB2312"/>
        <charset val="134"/>
      </rPr>
      <t xml:space="preserve">  </t>
    </r>
    <r>
      <rPr>
        <sz val="12"/>
        <color rgb="FF000000"/>
        <rFont val="仿宋_GB2312"/>
        <charset val="134"/>
      </rPr>
      <t>基本养老金支出</t>
    </r>
  </si>
  <si>
    <r>
      <rPr>
        <b/>
        <sz val="12"/>
        <color rgb="FF000000"/>
        <rFont val="仿宋_GB2312"/>
        <charset val="134"/>
      </rPr>
      <t>医疗保险基金上解</t>
    </r>
  </si>
  <si>
    <r>
      <rPr>
        <b/>
        <sz val="12"/>
        <color rgb="FF000000"/>
        <rFont val="仿宋_GB2312"/>
        <charset val="134"/>
      </rPr>
      <t>本年支出合计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</si>
</sst>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_-* #,##0_-;\-* #,##0_-;_-* &quot;-&quot;_-;_-@_-"/>
    <numFmt numFmtId="181" formatCode="_-* #,##0.00_-;\-* #,##0.00_-;_-* &quot;-&quot;??_-;_-@_-"/>
    <numFmt numFmtId="182" formatCode="0.0_ "/>
    <numFmt numFmtId="183" formatCode="0_);[Red]\(0\)"/>
    <numFmt numFmtId="184" formatCode="0_ "/>
    <numFmt numFmtId="185" formatCode="_ * #,##0.0_ ;_ * \-#,##0.0_ ;_ * &quot;-&quot;?_ ;_ @_ "/>
    <numFmt numFmtId="186" formatCode=";;"/>
    <numFmt numFmtId="187" formatCode="0.0%"/>
  </numFmts>
  <fonts count="67">
    <font>
      <sz val="11"/>
      <color theme="1"/>
      <name val="等线"/>
      <charset val="134"/>
      <scheme val="minor"/>
    </font>
    <font>
      <sz val="12"/>
      <name val="宋体"/>
      <charset val="134"/>
    </font>
    <font>
      <sz val="20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8"/>
      <color indexed="8"/>
      <name val="仿宋_GB2312"/>
      <charset val="134"/>
    </font>
    <font>
      <sz val="9"/>
      <color indexed="8"/>
      <name val="宋体"/>
      <charset val="134"/>
    </font>
    <font>
      <sz val="18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sz val="20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仿宋_GB2312"/>
      <charset val="134"/>
    </font>
    <font>
      <sz val="11"/>
      <color rgb="FFFF0000"/>
      <name val="等线"/>
      <charset val="134"/>
      <scheme val="minor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9"/>
      <color indexed="8"/>
      <name val="仿宋_GB2312"/>
      <charset val="134"/>
    </font>
    <font>
      <b/>
      <sz val="18"/>
      <color rgb="FF000000"/>
      <name val="仿宋_GB2312"/>
      <charset val="134"/>
    </font>
    <font>
      <b/>
      <sz val="12"/>
      <name val="仿宋_GB2312"/>
      <charset val="134"/>
    </font>
    <font>
      <sz val="12"/>
      <color rgb="FF000000"/>
      <name val="宋体"/>
      <charset val="134"/>
    </font>
    <font>
      <b/>
      <sz val="9"/>
      <color indexed="8"/>
      <name val="仿宋_GB2312"/>
      <charset val="134"/>
    </font>
    <font>
      <sz val="12"/>
      <name val="仿宋_GB2312"/>
      <charset val="134"/>
    </font>
    <font>
      <sz val="18"/>
      <name val="仿宋_GB2312"/>
      <charset val="134"/>
    </font>
    <font>
      <sz val="11"/>
      <color indexed="8"/>
      <name val="仿宋_GB2312"/>
      <charset val="134"/>
    </font>
    <font>
      <sz val="18"/>
      <color indexed="8"/>
      <name val="仿宋_GB2312"/>
      <charset val="134"/>
    </font>
    <font>
      <sz val="12"/>
      <color indexed="8"/>
      <name val="等线 Light"/>
      <charset val="134"/>
      <scheme val="major"/>
    </font>
    <font>
      <sz val="18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等线"/>
      <charset val="134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" borderId="18" applyNumberFormat="0" applyAlignment="0" applyProtection="0">
      <alignment vertical="center"/>
    </xf>
    <xf numFmtId="0" fontId="48" fillId="4" borderId="19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50" fillId="5" borderId="20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58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9" fillId="0" borderId="0">
      <alignment vertical="center"/>
    </xf>
    <xf numFmtId="0" fontId="0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0" fontId="62" fillId="0" borderId="0"/>
    <xf numFmtId="0" fontId="61" fillId="0" borderId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/>
    <xf numFmtId="0" fontId="1" fillId="0" borderId="0">
      <alignment vertical="center"/>
    </xf>
    <xf numFmtId="0" fontId="65" fillId="0" borderId="0">
      <alignment vertical="center"/>
    </xf>
  </cellStyleXfs>
  <cellXfs count="167">
    <xf numFmtId="0" fontId="0" fillId="0" borderId="0" xfId="0"/>
    <xf numFmtId="0" fontId="1" fillId="0" borderId="0" xfId="56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1" fontId="4" fillId="0" borderId="1" xfId="0" applyNumberFormat="1" applyFont="1" applyBorder="1" applyAlignment="1">
      <alignment horizontal="right" vertical="center" wrapText="1"/>
    </xf>
    <xf numFmtId="182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right" vertical="center" wrapText="1"/>
    </xf>
    <xf numFmtId="182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3" fillId="0" borderId="0" xfId="56" applyFont="1"/>
    <xf numFmtId="0" fontId="2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4" fillId="0" borderId="1" xfId="56" applyFont="1" applyBorder="1" applyAlignment="1">
      <alignment horizontal="center" vertical="center" wrapText="1"/>
    </xf>
    <xf numFmtId="41" fontId="4" fillId="0" borderId="1" xfId="56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56" applyFont="1" applyBorder="1" applyAlignment="1">
      <alignment horizontal="left" vertical="center" wrapText="1"/>
    </xf>
    <xf numFmtId="41" fontId="4" fillId="0" borderId="1" xfId="56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" fillId="0" borderId="0" xfId="50" applyAlignment="1">
      <alignment vertical="center"/>
    </xf>
    <xf numFmtId="0" fontId="15" fillId="0" borderId="0" xfId="50" applyFont="1" applyAlignment="1">
      <alignment horizontal="center" vertical="center" wrapText="1"/>
    </xf>
    <xf numFmtId="0" fontId="16" fillId="0" borderId="0" xfId="5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0" fillId="0" borderId="0" xfId="0" applyFont="1"/>
    <xf numFmtId="0" fontId="19" fillId="0" borderId="0" xfId="0" applyFont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1" fontId="20" fillId="0" borderId="1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19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41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1" fontId="16" fillId="0" borderId="1" xfId="0" applyNumberFormat="1" applyFont="1" applyBorder="1" applyAlignment="1">
      <alignment horizontal="right" vertical="center" wrapText="1"/>
    </xf>
    <xf numFmtId="41" fontId="3" fillId="0" borderId="1" xfId="0" applyNumberFormat="1" applyFont="1" applyBorder="1" applyAlignment="1">
      <alignment horizontal="right" vertical="center" wrapText="1"/>
    </xf>
    <xf numFmtId="41" fontId="5" fillId="0" borderId="3" xfId="0" applyNumberFormat="1" applyFont="1" applyBorder="1" applyAlignment="1">
      <alignment vertical="center" wrapText="1"/>
    </xf>
    <xf numFmtId="0" fontId="21" fillId="0" borderId="0" xfId="0" applyFont="1"/>
    <xf numFmtId="0" fontId="2" fillId="0" borderId="0" xfId="55" applyFont="1" applyAlignment="1">
      <alignment horizontal="center" vertical="center" wrapText="1"/>
    </xf>
    <xf numFmtId="0" fontId="3" fillId="0" borderId="0" xfId="55" applyFont="1" applyAlignment="1">
      <alignment horizontal="center" vertical="center" wrapText="1"/>
    </xf>
    <xf numFmtId="0" fontId="3" fillId="0" borderId="2" xfId="55" applyFont="1" applyBorder="1" applyAlignment="1">
      <alignment horizontal="right" vertical="center" wrapText="1"/>
    </xf>
    <xf numFmtId="0" fontId="22" fillId="0" borderId="0" xfId="55" applyFont="1"/>
    <xf numFmtId="0" fontId="2" fillId="0" borderId="0" xfId="55" applyFont="1" applyAlignment="1">
      <alignment vertical="center" wrapText="1"/>
    </xf>
    <xf numFmtId="0" fontId="3" fillId="0" borderId="0" xfId="55" applyFont="1"/>
    <xf numFmtId="0" fontId="3" fillId="0" borderId="0" xfId="55" applyFont="1" applyAlignment="1">
      <alignment vertical="center"/>
    </xf>
    <xf numFmtId="0" fontId="3" fillId="0" borderId="2" xfId="55" applyFont="1" applyBorder="1" applyAlignment="1">
      <alignment horizontal="center" vertical="center" wrapText="1"/>
    </xf>
    <xf numFmtId="0" fontId="17" fillId="0" borderId="1" xfId="55" applyFont="1" applyBorder="1" applyAlignment="1">
      <alignment horizontal="center" vertical="center" wrapText="1"/>
    </xf>
    <xf numFmtId="0" fontId="17" fillId="0" borderId="1" xfId="55" applyFont="1" applyBorder="1" applyAlignment="1">
      <alignment vertical="center"/>
    </xf>
    <xf numFmtId="41" fontId="17" fillId="0" borderId="1" xfId="55" applyNumberFormat="1" applyFont="1" applyBorder="1" applyAlignment="1">
      <alignment vertical="center"/>
    </xf>
    <xf numFmtId="0" fontId="16" fillId="0" borderId="1" xfId="54" applyFont="1" applyFill="1" applyBorder="1" applyAlignment="1">
      <alignment vertical="center"/>
    </xf>
    <xf numFmtId="41" fontId="3" fillId="0" borderId="1" xfId="55" applyNumberFormat="1" applyFont="1" applyBorder="1" applyAlignment="1">
      <alignment vertical="center"/>
    </xf>
    <xf numFmtId="0" fontId="20" fillId="0" borderId="1" xfId="54" applyFont="1" applyFill="1" applyBorder="1" applyAlignment="1">
      <alignment vertical="center"/>
    </xf>
    <xf numFmtId="0" fontId="23" fillId="0" borderId="1" xfId="55" applyFont="1" applyBorder="1" applyAlignment="1">
      <alignment vertical="center" wrapText="1"/>
    </xf>
    <xf numFmtId="0" fontId="24" fillId="0" borderId="1" xfId="55" applyFont="1" applyBorder="1" applyAlignment="1">
      <alignment vertical="center"/>
    </xf>
    <xf numFmtId="0" fontId="23" fillId="0" borderId="1" xfId="55" applyFont="1" applyBorder="1" applyAlignment="1">
      <alignment vertical="center"/>
    </xf>
    <xf numFmtId="0" fontId="17" fillId="0" borderId="1" xfId="55" applyFont="1" applyBorder="1" applyAlignment="1">
      <alignment horizontal="center" vertical="center"/>
    </xf>
    <xf numFmtId="0" fontId="25" fillId="0" borderId="0" xfId="52" applyFont="1" applyFill="1" applyBorder="1" applyAlignment="1">
      <alignment vertical="center" wrapText="1"/>
    </xf>
    <xf numFmtId="0" fontId="25" fillId="0" borderId="0" xfId="52" applyNumberFormat="1" applyFont="1" applyFill="1" applyBorder="1" applyAlignment="1">
      <alignment vertical="center" wrapText="1"/>
    </xf>
    <xf numFmtId="0" fontId="25" fillId="0" borderId="0" xfId="52" applyFont="1" applyFill="1" applyBorder="1" applyAlignment="1">
      <alignment horizontal="left" vertical="center" wrapText="1"/>
    </xf>
    <xf numFmtId="0" fontId="25" fillId="0" borderId="0" xfId="52" applyNumberFormat="1" applyFont="1" applyFill="1" applyBorder="1" applyAlignment="1">
      <alignment horizontal="right" vertical="center" wrapText="1"/>
    </xf>
    <xf numFmtId="0" fontId="25" fillId="0" borderId="0" xfId="52" applyFont="1" applyFill="1" applyBorder="1" applyAlignment="1">
      <alignment horizontal="right" vertical="center" wrapText="1"/>
    </xf>
    <xf numFmtId="0" fontId="26" fillId="0" borderId="0" xfId="52" applyFont="1" applyFill="1" applyBorder="1" applyAlignment="1">
      <alignment horizontal="center" vertical="center" wrapText="1"/>
    </xf>
    <xf numFmtId="0" fontId="6" fillId="0" borderId="0" xfId="52" applyFont="1" applyFill="1" applyBorder="1" applyAlignment="1">
      <alignment horizontal="center" vertical="center" wrapText="1"/>
    </xf>
    <xf numFmtId="0" fontId="10" fillId="0" borderId="0" xfId="52" applyFont="1" applyFill="1" applyBorder="1" applyAlignment="1">
      <alignment horizontal="center" vertical="center" wrapText="1"/>
    </xf>
    <xf numFmtId="0" fontId="10" fillId="0" borderId="0" xfId="52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6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left" vertical="center" wrapText="1"/>
    </xf>
    <xf numFmtId="0" fontId="10" fillId="0" borderId="1" xfId="52" applyFont="1" applyFill="1" applyBorder="1" applyAlignment="1">
      <alignment horizontal="left" vertical="center" wrapText="1"/>
    </xf>
    <xf numFmtId="0" fontId="10" fillId="0" borderId="1" xfId="52" applyNumberFormat="1" applyFont="1" applyFill="1" applyBorder="1" applyAlignment="1">
      <alignment horizontal="right" vertical="center" wrapText="1"/>
    </xf>
    <xf numFmtId="0" fontId="28" fillId="0" borderId="1" xfId="52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183" fontId="9" fillId="0" borderId="1" xfId="0" applyNumberFormat="1" applyFont="1" applyFill="1" applyBorder="1" applyAlignment="1">
      <alignment vertical="center"/>
    </xf>
    <xf numFmtId="0" fontId="30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83" fontId="0" fillId="0" borderId="0" xfId="0" applyNumberFormat="1" applyAlignment="1">
      <alignment vertical="center"/>
    </xf>
    <xf numFmtId="184" fontId="0" fillId="0" borderId="0" xfId="0" applyNumberFormat="1" applyAlignment="1">
      <alignment vertical="center"/>
    </xf>
    <xf numFmtId="182" fontId="0" fillId="0" borderId="0" xfId="0" applyNumberForma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Border="1" applyAlignment="1">
      <alignment horizontal="center" vertical="center" wrapText="1"/>
    </xf>
    <xf numFmtId="184" fontId="4" fillId="0" borderId="3" xfId="0" applyNumberFormat="1" applyFont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 wrapText="1"/>
    </xf>
    <xf numFmtId="184" fontId="4" fillId="0" borderId="6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/>
    <xf numFmtId="0" fontId="5" fillId="0" borderId="0" xfId="0" applyFont="1" applyBorder="1" applyAlignment="1">
      <alignment horizontal="center" vertical="center" wrapText="1"/>
    </xf>
    <xf numFmtId="185" fontId="4" fillId="0" borderId="1" xfId="0" applyNumberFormat="1" applyFont="1" applyBorder="1" applyAlignment="1">
      <alignment horizontal="right" vertical="center" wrapText="1"/>
    </xf>
    <xf numFmtId="0" fontId="25" fillId="0" borderId="0" xfId="50" applyFont="1" applyFill="1" applyBorder="1" applyAlignment="1">
      <alignment vertical="center"/>
    </xf>
    <xf numFmtId="0" fontId="25" fillId="0" borderId="0" xfId="50" applyFont="1" applyFill="1" applyBorder="1" applyAlignment="1">
      <alignment horizontal="left" vertical="center"/>
    </xf>
    <xf numFmtId="0" fontId="31" fillId="0" borderId="10" xfId="50" applyNumberFormat="1" applyFont="1" applyFill="1" applyBorder="1" applyAlignment="1" applyProtection="1">
      <alignment horizontal="center" vertical="center" wrapText="1"/>
    </xf>
    <xf numFmtId="0" fontId="31" fillId="0" borderId="11" xfId="50" applyNumberFormat="1" applyFont="1" applyFill="1" applyBorder="1" applyAlignment="1" applyProtection="1">
      <alignment horizontal="center" vertical="center" wrapText="1"/>
    </xf>
    <xf numFmtId="0" fontId="32" fillId="0" borderId="12" xfId="50" applyFont="1" applyFill="1" applyBorder="1" applyAlignment="1">
      <alignment horizontal="left" vertical="center" wrapText="1"/>
    </xf>
    <xf numFmtId="0" fontId="10" fillId="0" borderId="12" xfId="50" applyFont="1" applyFill="1" applyBorder="1" applyAlignment="1">
      <alignment horizontal="right" vertical="center" wrapText="1"/>
    </xf>
    <xf numFmtId="0" fontId="27" fillId="0" borderId="1" xfId="50" applyFont="1" applyFill="1" applyBorder="1" applyAlignment="1">
      <alignment horizontal="center" vertical="center" wrapText="1"/>
    </xf>
    <xf numFmtId="0" fontId="27" fillId="0" borderId="1" xfId="50" applyNumberFormat="1" applyFont="1" applyFill="1" applyBorder="1" applyAlignment="1" applyProtection="1">
      <alignment horizontal="center" vertical="center"/>
    </xf>
    <xf numFmtId="0" fontId="27" fillId="0" borderId="1" xfId="50" applyFont="1" applyFill="1" applyBorder="1" applyAlignment="1">
      <alignment horizontal="left" vertical="center" wrapText="1"/>
    </xf>
    <xf numFmtId="184" fontId="27" fillId="0" borderId="1" xfId="50" applyNumberFormat="1" applyFont="1" applyFill="1" applyBorder="1" applyAlignment="1" applyProtection="1">
      <alignment horizontal="center" vertical="center" wrapText="1"/>
    </xf>
    <xf numFmtId="49" fontId="30" fillId="0" borderId="1" xfId="50" applyNumberFormat="1" applyFont="1" applyFill="1" applyBorder="1" applyAlignment="1" applyProtection="1">
      <alignment horizontal="center" vertical="center" wrapText="1"/>
    </xf>
    <xf numFmtId="186" fontId="30" fillId="0" borderId="1" xfId="50" applyNumberFormat="1" applyFont="1" applyFill="1" applyBorder="1" applyAlignment="1" applyProtection="1">
      <alignment horizontal="left" vertical="center" wrapText="1"/>
    </xf>
    <xf numFmtId="184" fontId="30" fillId="0" borderId="1" xfId="5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87" fontId="32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49" fontId="33" fillId="0" borderId="13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Fill="1" applyBorder="1" applyAlignment="1">
      <alignment horizontal="center" vertical="center" wrapText="1"/>
    </xf>
    <xf numFmtId="187" fontId="33" fillId="0" borderId="0" xfId="0" applyNumberFormat="1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right" vertical="center" wrapText="1"/>
    </xf>
    <xf numFmtId="0" fontId="34" fillId="0" borderId="2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7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87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187" fontId="11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41" fontId="17" fillId="0" borderId="1" xfId="0" applyNumberFormat="1" applyFont="1" applyBorder="1" applyAlignment="1">
      <alignment horizontal="right" vertical="center" wrapText="1"/>
    </xf>
    <xf numFmtId="184" fontId="38" fillId="0" borderId="0" xfId="0" applyNumberFormat="1" applyFont="1" applyAlignment="1">
      <alignment vertical="center"/>
    </xf>
    <xf numFmtId="184" fontId="22" fillId="0" borderId="0" xfId="0" applyNumberFormat="1" applyFont="1" applyAlignment="1">
      <alignment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  <cellStyle name="常规 4" xfId="53"/>
    <cellStyle name="常规 46" xfId="54"/>
    <cellStyle name="常规 5" xfId="55"/>
    <cellStyle name="常规 6" xfId="56"/>
    <cellStyle name="常规 8" xfId="57"/>
    <cellStyle name="霓付 [0]_97MBO" xfId="58"/>
    <cellStyle name="霓付_97MBO" xfId="59"/>
    <cellStyle name="烹拳 [0]_97MBO" xfId="60"/>
    <cellStyle name="烹拳_97MBO" xfId="61"/>
    <cellStyle name="普通_ 白土" xfId="62"/>
    <cellStyle name="千分位[0]_ 白土" xfId="63"/>
    <cellStyle name="千分位_ 白土" xfId="64"/>
    <cellStyle name="千位[0]_laroux" xfId="65"/>
    <cellStyle name="千位_laroux" xfId="66"/>
    <cellStyle name="钎霖_laroux" xfId="67"/>
    <cellStyle name="样式 1" xfId="68"/>
    <cellStyle name="콤마 [0]_BOILER-CO1" xfId="69"/>
    <cellStyle name="콤마_BOILER-CO1" xfId="70"/>
    <cellStyle name="통화 [0]_BOILER-CO1" xfId="71"/>
    <cellStyle name="통화_BOILER-CO1" xfId="72"/>
    <cellStyle name="표준_0N-HANDLING " xfId="73"/>
    <cellStyle name="常规 11 7" xfId="74"/>
    <cellStyle name="常规 9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105;&#30340;&#25991;&#26723;\&#24037;&#20316;%20&#25991;&#20214;%20&#36164;&#26009;\2014&#24180;&#25991;&#20214;&#36164;&#26009;&#25968;&#25454;\2014&#24180;&#37096;&#38376;&#39044;&#31639;&#32534;&#21046;&#36164;&#26009;\04&#12289;2014&#24180;&#21508;&#20065;&#38215;&#39044;&#31639;&#25903;&#20986;&#65288;&#20065;&#36130;&#21439;&#31649;&#25253;&#26469;&#65289;\2014&#24180;&#39044;&#31639;&#34920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基本情况表"/>
      <sheetName val="收支简表"/>
      <sheetName val="收入"/>
      <sheetName val="支出"/>
      <sheetName val="Sheet1"/>
      <sheetName val="2014年预算表汇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42"/>
  <sheetViews>
    <sheetView tabSelected="1" workbookViewId="0">
      <selection activeCell="B41" sqref="B41"/>
    </sheetView>
  </sheetViews>
  <sheetFormatPr defaultColWidth="9" defaultRowHeight="13.5" outlineLevelCol="4"/>
  <cols>
    <col min="1" max="1" width="29.5" style="117" customWidth="1"/>
    <col min="2" max="2" width="13.25" style="117" customWidth="1"/>
    <col min="3" max="3" width="28.75" style="117" customWidth="1"/>
    <col min="4" max="4" width="13.25" style="117" customWidth="1"/>
    <col min="5" max="5" width="4.75" style="117" customWidth="1"/>
    <col min="6" max="16384" width="9" style="117"/>
  </cols>
  <sheetData>
    <row r="1" ht="36" customHeight="1" spans="1:4">
      <c r="A1" s="3" t="s">
        <v>0</v>
      </c>
      <c r="B1" s="3"/>
      <c r="C1" s="3"/>
      <c r="D1" s="3"/>
    </row>
    <row r="2" ht="21" customHeight="1" spans="1:4">
      <c r="A2" s="3"/>
      <c r="B2" s="3"/>
      <c r="C2" s="3"/>
      <c r="D2" s="110" t="s">
        <v>1</v>
      </c>
    </row>
    <row r="3" ht="35" customHeight="1" spans="1:4">
      <c r="A3" s="36" t="s">
        <v>2</v>
      </c>
      <c r="B3" s="36"/>
      <c r="C3" s="36" t="s">
        <v>3</v>
      </c>
      <c r="D3" s="36"/>
    </row>
    <row r="4" ht="19.5" customHeight="1" spans="1:4">
      <c r="A4" s="36" t="s">
        <v>4</v>
      </c>
      <c r="B4" s="36" t="s">
        <v>5</v>
      </c>
      <c r="C4" s="36" t="s">
        <v>4</v>
      </c>
      <c r="D4" s="36" t="s">
        <v>5</v>
      </c>
    </row>
    <row r="5" ht="19.5" customHeight="1" spans="1:4">
      <c r="A5" s="163" t="s">
        <v>6</v>
      </c>
      <c r="B5" s="164">
        <f>B6+B22</f>
        <v>300826</v>
      </c>
      <c r="C5" s="163" t="s">
        <v>7</v>
      </c>
      <c r="D5" s="164">
        <f>SUM(D6:D28)</f>
        <v>554473</v>
      </c>
    </row>
    <row r="6" ht="19.5" customHeight="1" spans="1:4">
      <c r="A6" s="9" t="s">
        <v>8</v>
      </c>
      <c r="B6" s="10">
        <f>SUM(B7:B21)</f>
        <v>210580</v>
      </c>
      <c r="C6" s="9" t="s">
        <v>9</v>
      </c>
      <c r="D6" s="10">
        <v>180202</v>
      </c>
    </row>
    <row r="7" ht="19.5" customHeight="1" spans="1:4">
      <c r="A7" s="9" t="s">
        <v>10</v>
      </c>
      <c r="B7" s="10">
        <v>102236</v>
      </c>
      <c r="C7" s="9" t="s">
        <v>11</v>
      </c>
      <c r="D7" s="10">
        <v>151</v>
      </c>
    </row>
    <row r="8" ht="19.5" customHeight="1" spans="1:4">
      <c r="A8" s="9" t="s">
        <v>12</v>
      </c>
      <c r="B8" s="10">
        <v>14818</v>
      </c>
      <c r="C8" s="9" t="s">
        <v>13</v>
      </c>
      <c r="D8" s="10">
        <v>16367</v>
      </c>
    </row>
    <row r="9" ht="19.5" customHeight="1" spans="1:4">
      <c r="A9" s="9" t="s">
        <v>14</v>
      </c>
      <c r="B9" s="10">
        <v>1760</v>
      </c>
      <c r="C9" s="9" t="s">
        <v>15</v>
      </c>
      <c r="D9" s="10">
        <v>89625</v>
      </c>
    </row>
    <row r="10" ht="19.5" customHeight="1" spans="1:4">
      <c r="A10" s="9" t="s">
        <v>16</v>
      </c>
      <c r="B10" s="10">
        <v>36099</v>
      </c>
      <c r="C10" s="9" t="s">
        <v>17</v>
      </c>
      <c r="D10" s="10">
        <v>644</v>
      </c>
    </row>
    <row r="11" ht="19.5" customHeight="1" spans="1:4">
      <c r="A11" s="9" t="s">
        <v>18</v>
      </c>
      <c r="B11" s="10">
        <v>8699</v>
      </c>
      <c r="C11" s="9" t="s">
        <v>19</v>
      </c>
      <c r="D11" s="10">
        <v>3368</v>
      </c>
    </row>
    <row r="12" ht="19.5" customHeight="1" spans="1:4">
      <c r="A12" s="9" t="s">
        <v>20</v>
      </c>
      <c r="B12" s="10">
        <v>4669</v>
      </c>
      <c r="C12" s="9" t="s">
        <v>21</v>
      </c>
      <c r="D12" s="10">
        <v>57800</v>
      </c>
    </row>
    <row r="13" ht="19.5" customHeight="1" spans="1:4">
      <c r="A13" s="9" t="s">
        <v>22</v>
      </c>
      <c r="B13" s="10">
        <v>4536</v>
      </c>
      <c r="C13" s="9" t="s">
        <v>23</v>
      </c>
      <c r="D13" s="10">
        <v>29456</v>
      </c>
    </row>
    <row r="14" ht="19.5" customHeight="1" spans="1:4">
      <c r="A14" s="9" t="s">
        <v>24</v>
      </c>
      <c r="B14" s="10">
        <v>7062</v>
      </c>
      <c r="C14" s="9" t="s">
        <v>25</v>
      </c>
      <c r="D14" s="10">
        <v>7785</v>
      </c>
    </row>
    <row r="15" ht="19.5" customHeight="1" spans="1:4">
      <c r="A15" s="9" t="s">
        <v>26</v>
      </c>
      <c r="B15" s="10">
        <v>6318</v>
      </c>
      <c r="C15" s="9" t="s">
        <v>27</v>
      </c>
      <c r="D15" s="10">
        <v>8940</v>
      </c>
    </row>
    <row r="16" ht="19.5" customHeight="1" spans="1:4">
      <c r="A16" s="9" t="s">
        <v>28</v>
      </c>
      <c r="B16" s="10">
        <v>3090</v>
      </c>
      <c r="C16" s="9" t="s">
        <v>29</v>
      </c>
      <c r="D16" s="10">
        <v>72466</v>
      </c>
    </row>
    <row r="17" ht="19.5" customHeight="1" spans="1:4">
      <c r="A17" s="9" t="s">
        <v>30</v>
      </c>
      <c r="B17" s="10">
        <v>9810</v>
      </c>
      <c r="C17" s="9" t="s">
        <v>31</v>
      </c>
      <c r="D17" s="10">
        <v>22242</v>
      </c>
    </row>
    <row r="18" ht="19.5" customHeight="1" spans="1:4">
      <c r="A18" s="9" t="s">
        <v>32</v>
      </c>
      <c r="B18" s="10">
        <v>5620</v>
      </c>
      <c r="C18" s="9" t="s">
        <v>33</v>
      </c>
      <c r="D18" s="10">
        <v>1017</v>
      </c>
    </row>
    <row r="19" ht="19.5" customHeight="1" spans="1:4">
      <c r="A19" s="9" t="s">
        <v>34</v>
      </c>
      <c r="B19" s="10">
        <v>5285</v>
      </c>
      <c r="C19" s="9" t="s">
        <v>35</v>
      </c>
      <c r="D19" s="10">
        <v>423</v>
      </c>
    </row>
    <row r="20" ht="19.5" customHeight="1" spans="1:4">
      <c r="A20" s="9" t="s">
        <v>36</v>
      </c>
      <c r="B20" s="10">
        <v>569</v>
      </c>
      <c r="C20" s="9" t="s">
        <v>37</v>
      </c>
      <c r="D20" s="10"/>
    </row>
    <row r="21" ht="19.5" customHeight="1" spans="1:4">
      <c r="A21" s="9" t="s">
        <v>38</v>
      </c>
      <c r="B21" s="10">
        <v>9</v>
      </c>
      <c r="C21" s="9" t="s">
        <v>39</v>
      </c>
      <c r="D21" s="10">
        <v>400</v>
      </c>
    </row>
    <row r="22" ht="19.5" customHeight="1" spans="1:4">
      <c r="A22" s="9" t="s">
        <v>40</v>
      </c>
      <c r="B22" s="10">
        <f>SUM(B23:B30)</f>
        <v>90246</v>
      </c>
      <c r="C22" s="9" t="s">
        <v>41</v>
      </c>
      <c r="D22" s="10">
        <v>1406</v>
      </c>
    </row>
    <row r="23" ht="19.5" customHeight="1" spans="1:4">
      <c r="A23" s="9" t="s">
        <v>42</v>
      </c>
      <c r="B23" s="10">
        <v>12402</v>
      </c>
      <c r="C23" s="9" t="s">
        <v>43</v>
      </c>
      <c r="D23" s="10">
        <v>10533</v>
      </c>
    </row>
    <row r="24" ht="19.5" customHeight="1" spans="1:4">
      <c r="A24" s="9" t="s">
        <v>44</v>
      </c>
      <c r="B24" s="10">
        <v>19116</v>
      </c>
      <c r="C24" s="9" t="s">
        <v>45</v>
      </c>
      <c r="D24" s="10">
        <v>2092</v>
      </c>
    </row>
    <row r="25" ht="19.5" customHeight="1" spans="1:4">
      <c r="A25" s="9" t="s">
        <v>46</v>
      </c>
      <c r="B25" s="10">
        <v>15662</v>
      </c>
      <c r="C25" s="9" t="s">
        <v>47</v>
      </c>
      <c r="D25" s="10">
        <v>7510</v>
      </c>
    </row>
    <row r="26" ht="19.5" customHeight="1" spans="1:4">
      <c r="A26" s="9" t="s">
        <v>48</v>
      </c>
      <c r="B26" s="10">
        <v>6886</v>
      </c>
      <c r="C26" s="9" t="s">
        <v>49</v>
      </c>
      <c r="D26" s="10">
        <v>3000</v>
      </c>
    </row>
    <row r="27" ht="19.5" customHeight="1" spans="1:4">
      <c r="A27" s="9" t="s">
        <v>50</v>
      </c>
      <c r="B27" s="10">
        <v>35880</v>
      </c>
      <c r="C27" s="9" t="s">
        <v>51</v>
      </c>
      <c r="D27" s="52">
        <v>33927</v>
      </c>
    </row>
    <row r="28" ht="19.5" customHeight="1" spans="1:4">
      <c r="A28" s="9" t="s">
        <v>52</v>
      </c>
      <c r="B28" s="10"/>
      <c r="C28" s="9" t="s">
        <v>53</v>
      </c>
      <c r="D28" s="52">
        <v>5119</v>
      </c>
    </row>
    <row r="29" ht="19.5" customHeight="1" spans="1:4">
      <c r="A29" s="9" t="s">
        <v>54</v>
      </c>
      <c r="B29" s="10">
        <v>300</v>
      </c>
      <c r="C29" s="9"/>
      <c r="D29" s="52"/>
    </row>
    <row r="30" ht="19.5" customHeight="1" spans="1:4">
      <c r="A30" s="9" t="s">
        <v>38</v>
      </c>
      <c r="B30" s="10"/>
      <c r="C30" s="163"/>
      <c r="D30" s="164"/>
    </row>
    <row r="31" ht="19.5" customHeight="1" spans="1:4">
      <c r="A31" s="163" t="s">
        <v>55</v>
      </c>
      <c r="B31" s="164">
        <f>B32+B33+B34</f>
        <v>130650</v>
      </c>
      <c r="C31" s="163" t="s">
        <v>56</v>
      </c>
      <c r="D31" s="164">
        <f>D32+D33</f>
        <v>63100</v>
      </c>
    </row>
    <row r="32" ht="19.5" customHeight="1" spans="1:4">
      <c r="A32" s="43" t="s">
        <v>57</v>
      </c>
      <c r="B32" s="52">
        <v>11104</v>
      </c>
      <c r="C32" s="43" t="s">
        <v>58</v>
      </c>
      <c r="D32" s="52">
        <v>47500</v>
      </c>
    </row>
    <row r="33" ht="19.5" customHeight="1" spans="1:4">
      <c r="A33" s="43" t="s">
        <v>59</v>
      </c>
      <c r="B33" s="52">
        <v>115038</v>
      </c>
      <c r="C33" s="43" t="s">
        <v>60</v>
      </c>
      <c r="D33" s="52">
        <v>15600</v>
      </c>
    </row>
    <row r="34" ht="19.5" customHeight="1" spans="1:4">
      <c r="A34" s="43" t="s">
        <v>61</v>
      </c>
      <c r="B34" s="52">
        <v>4508</v>
      </c>
      <c r="C34" s="163"/>
      <c r="D34" s="164"/>
    </row>
    <row r="35" ht="19.5" customHeight="1" spans="1:4">
      <c r="A35" s="163" t="s">
        <v>62</v>
      </c>
      <c r="B35" s="164"/>
      <c r="C35" s="163" t="s">
        <v>63</v>
      </c>
      <c r="D35" s="164">
        <v>2100</v>
      </c>
    </row>
    <row r="36" ht="19.5" customHeight="1" spans="1:4">
      <c r="A36" s="163" t="s">
        <v>64</v>
      </c>
      <c r="B36" s="164">
        <v>35417</v>
      </c>
      <c r="C36" s="43"/>
      <c r="D36" s="164"/>
    </row>
    <row r="37" ht="19.5" customHeight="1" spans="1:4">
      <c r="A37" s="163" t="s">
        <v>65</v>
      </c>
      <c r="B37" s="164">
        <v>65439</v>
      </c>
      <c r="C37" s="43"/>
      <c r="D37" s="52"/>
    </row>
    <row r="38" ht="19.5" customHeight="1" spans="1:4">
      <c r="A38" s="163" t="s">
        <v>66</v>
      </c>
      <c r="B38" s="164">
        <f>B39+B40</f>
        <v>87602</v>
      </c>
      <c r="C38" s="163" t="s">
        <v>67</v>
      </c>
      <c r="D38" s="164">
        <f>D39</f>
        <v>261</v>
      </c>
    </row>
    <row r="39" ht="19.5" customHeight="1" spans="1:4">
      <c r="A39" s="43" t="s">
        <v>68</v>
      </c>
      <c r="B39" s="52">
        <v>51602</v>
      </c>
      <c r="C39" s="43" t="s">
        <v>69</v>
      </c>
      <c r="D39" s="52">
        <v>261</v>
      </c>
    </row>
    <row r="40" ht="19.5" customHeight="1" spans="1:4">
      <c r="A40" s="43" t="s">
        <v>70</v>
      </c>
      <c r="B40" s="52">
        <v>36000</v>
      </c>
      <c r="C40" s="43"/>
      <c r="D40" s="10"/>
    </row>
    <row r="41" ht="19.5" customHeight="1" spans="1:5">
      <c r="A41" s="36" t="s">
        <v>71</v>
      </c>
      <c r="B41" s="164">
        <f>B5+B31+B35+B36+B38+B37</f>
        <v>619934</v>
      </c>
      <c r="C41" s="36" t="s">
        <v>72</v>
      </c>
      <c r="D41" s="164">
        <f>D5+D31+D35+D38</f>
        <v>619934</v>
      </c>
      <c r="E41" s="165"/>
    </row>
    <row r="42" spans="4:4">
      <c r="D42" s="166"/>
    </row>
  </sheetData>
  <mergeCells count="3">
    <mergeCell ref="A1:D1"/>
    <mergeCell ref="A3:B3"/>
    <mergeCell ref="C3:D3"/>
  </mergeCells>
  <printOptions horizontalCentered="1" gridLines="1"/>
  <pageMargins left="0.708333333333333" right="0.708333333333333" top="0.747916666666667" bottom="0.747916666666667" header="0.314583333333333" footer="0.314583333333333"/>
  <pageSetup paperSize="9" scale="6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25" outlineLevelCol="5"/>
  <cols>
    <col min="1" max="1" width="44.25" customWidth="1"/>
    <col min="2" max="3" width="18" customWidth="1"/>
    <col min="5" max="5" width="11.5"/>
  </cols>
  <sheetData>
    <row r="1" customFormat="1" ht="15.75" customHeight="1"/>
    <row r="2" s="58" customFormat="1" ht="54" customHeight="1" spans="1:6">
      <c r="A2" s="55" t="s">
        <v>591</v>
      </c>
      <c r="B2" s="55"/>
      <c r="C2" s="55"/>
      <c r="D2" s="59"/>
      <c r="E2" s="59"/>
      <c r="F2" s="59"/>
    </row>
    <row r="3" s="58" customFormat="1" ht="24.75" customHeight="1" spans="1:4">
      <c r="A3" s="56"/>
      <c r="B3" s="57" t="s">
        <v>1</v>
      </c>
      <c r="C3" s="57"/>
      <c r="D3" s="56"/>
    </row>
    <row r="4" ht="33" customHeight="1" spans="1:3">
      <c r="A4" s="36" t="s">
        <v>74</v>
      </c>
      <c r="B4" s="36" t="s">
        <v>5</v>
      </c>
      <c r="C4" s="36" t="s">
        <v>592</v>
      </c>
    </row>
    <row r="5" ht="34" customHeight="1" spans="1:3">
      <c r="A5" s="43" t="s">
        <v>593</v>
      </c>
      <c r="B5" s="52">
        <v>122977</v>
      </c>
      <c r="C5" s="10">
        <v>122197</v>
      </c>
    </row>
    <row r="6" ht="34" customHeight="1" spans="1:3">
      <c r="A6" s="43" t="s">
        <v>594</v>
      </c>
      <c r="B6" s="52">
        <v>133508</v>
      </c>
      <c r="C6" s="52">
        <v>133508</v>
      </c>
    </row>
    <row r="7" ht="34" customHeight="1" spans="1:3">
      <c r="A7" s="43" t="s">
        <v>595</v>
      </c>
      <c r="B7" s="52">
        <v>11034</v>
      </c>
      <c r="C7" s="10">
        <v>11258</v>
      </c>
    </row>
    <row r="8" ht="34" customHeight="1" spans="1:3">
      <c r="A8" s="43" t="s">
        <v>596</v>
      </c>
      <c r="B8" s="52">
        <v>297</v>
      </c>
      <c r="C8" s="52">
        <v>412</v>
      </c>
    </row>
    <row r="9" ht="34" customHeight="1" spans="1:3">
      <c r="A9" s="43" t="s">
        <v>597</v>
      </c>
      <c r="B9" s="52">
        <v>132934</v>
      </c>
      <c r="C9" s="10">
        <v>133043</v>
      </c>
    </row>
    <row r="10" ht="34" customHeight="1" spans="1:3">
      <c r="A10" s="43" t="s">
        <v>598</v>
      </c>
      <c r="B10" s="52"/>
      <c r="C10" s="52"/>
    </row>
    <row r="11" ht="34" customHeight="1" spans="1:3">
      <c r="A11" s="41"/>
      <c r="B11" s="41"/>
      <c r="C11" s="41"/>
    </row>
  </sheetData>
  <mergeCells count="2">
    <mergeCell ref="A2:C2"/>
    <mergeCell ref="B3:C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6" sqref="F6"/>
    </sheetView>
  </sheetViews>
  <sheetFormatPr defaultColWidth="9" defaultRowHeight="14.25" outlineLevelCol="2"/>
  <cols>
    <col min="1" max="1" width="44.25" customWidth="1"/>
    <col min="2" max="3" width="18" customWidth="1"/>
    <col min="5" max="5" width="11.5"/>
  </cols>
  <sheetData>
    <row r="1" ht="54" customHeight="1" spans="1:3">
      <c r="A1" s="55" t="s">
        <v>599</v>
      </c>
      <c r="B1" s="55"/>
      <c r="C1" s="55"/>
    </row>
    <row r="2" ht="24.75" customHeight="1" spans="1:3">
      <c r="A2" s="56"/>
      <c r="B2" s="57" t="s">
        <v>1</v>
      </c>
      <c r="C2" s="57"/>
    </row>
    <row r="3" ht="34" customHeight="1" spans="1:3">
      <c r="A3" s="36" t="s">
        <v>74</v>
      </c>
      <c r="B3" s="36" t="s">
        <v>5</v>
      </c>
      <c r="C3" s="36" t="s">
        <v>592</v>
      </c>
    </row>
    <row r="4" ht="34" customHeight="1" spans="1:3">
      <c r="A4" s="43" t="s">
        <v>600</v>
      </c>
      <c r="B4" s="52">
        <v>452536</v>
      </c>
      <c r="C4" s="52">
        <v>452536</v>
      </c>
    </row>
    <row r="5" ht="34" customHeight="1" spans="1:3">
      <c r="A5" s="43" t="s">
        <v>601</v>
      </c>
      <c r="B5" s="52">
        <v>733605</v>
      </c>
      <c r="C5" s="52">
        <v>733605</v>
      </c>
    </row>
    <row r="6" ht="34" customHeight="1" spans="1:3">
      <c r="A6" s="43" t="s">
        <v>602</v>
      </c>
      <c r="B6" s="52">
        <v>278500</v>
      </c>
      <c r="C6" s="52">
        <v>278500</v>
      </c>
    </row>
    <row r="7" ht="34" customHeight="1" spans="1:3">
      <c r="A7" s="43" t="s">
        <v>603</v>
      </c>
      <c r="B7" s="52">
        <v>6386</v>
      </c>
      <c r="C7" s="52">
        <v>6386</v>
      </c>
    </row>
    <row r="8" ht="34" customHeight="1" spans="1:3">
      <c r="A8" s="43" t="s">
        <v>604</v>
      </c>
      <c r="B8" s="52">
        <v>724650</v>
      </c>
      <c r="C8" s="52">
        <v>724650</v>
      </c>
    </row>
    <row r="9" ht="34" customHeight="1" spans="1:3">
      <c r="A9" s="43" t="s">
        <v>605</v>
      </c>
      <c r="B9" s="52"/>
      <c r="C9" s="52"/>
    </row>
    <row r="10" customFormat="1" ht="87" customHeight="1"/>
  </sheetData>
  <mergeCells count="2">
    <mergeCell ref="A1:C1"/>
    <mergeCell ref="B2:C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11"/>
  <sheetViews>
    <sheetView workbookViewId="0">
      <selection activeCell="A1" sqref="A1:D1"/>
    </sheetView>
  </sheetViews>
  <sheetFormatPr defaultColWidth="9" defaultRowHeight="14.25" outlineLevelCol="4"/>
  <cols>
    <col min="1" max="4" width="19.625" customWidth="1"/>
    <col min="5" max="5" width="9.125" customWidth="1"/>
  </cols>
  <sheetData>
    <row r="1" ht="36" customHeight="1" spans="1:4">
      <c r="A1" s="3" t="s">
        <v>606</v>
      </c>
      <c r="B1" s="3"/>
      <c r="C1" s="3"/>
      <c r="D1" s="3"/>
    </row>
    <row r="2" ht="21" customHeight="1" spans="1:4">
      <c r="A2" s="47"/>
      <c r="B2" s="47"/>
      <c r="C2" s="48" t="s">
        <v>1</v>
      </c>
      <c r="D2" s="48"/>
    </row>
    <row r="3" ht="44.25" customHeight="1" spans="1:4">
      <c r="A3" s="36" t="s">
        <v>607</v>
      </c>
      <c r="B3" s="36"/>
      <c r="C3" s="36" t="s">
        <v>608</v>
      </c>
      <c r="D3" s="36"/>
    </row>
    <row r="4" ht="44.25" customHeight="1" spans="1:4">
      <c r="A4" s="36" t="s">
        <v>609</v>
      </c>
      <c r="B4" s="36" t="s">
        <v>5</v>
      </c>
      <c r="C4" s="36" t="s">
        <v>609</v>
      </c>
      <c r="D4" s="36" t="s">
        <v>5</v>
      </c>
    </row>
    <row r="5" ht="44.25" customHeight="1" spans="1:4">
      <c r="A5" s="43" t="s">
        <v>610</v>
      </c>
      <c r="B5" s="49">
        <v>97500</v>
      </c>
      <c r="C5" s="43" t="s">
        <v>611</v>
      </c>
      <c r="D5" s="49">
        <v>171961</v>
      </c>
    </row>
    <row r="6" ht="44.25" customHeight="1" spans="1:4">
      <c r="A6" s="50" t="s">
        <v>55</v>
      </c>
      <c r="B6" s="49">
        <v>6048</v>
      </c>
      <c r="C6" s="50" t="s">
        <v>56</v>
      </c>
      <c r="D6" s="49"/>
    </row>
    <row r="7" ht="44.25" customHeight="1" spans="1:4">
      <c r="A7" s="43" t="s">
        <v>612</v>
      </c>
      <c r="B7" s="51"/>
      <c r="C7" s="43" t="s">
        <v>613</v>
      </c>
      <c r="D7" s="52">
        <v>4180</v>
      </c>
    </row>
    <row r="8" ht="44.25" customHeight="1" spans="1:4">
      <c r="A8" s="43" t="s">
        <v>66</v>
      </c>
      <c r="B8" s="10"/>
      <c r="C8" s="43" t="s">
        <v>67</v>
      </c>
      <c r="D8" s="10">
        <v>51602</v>
      </c>
    </row>
    <row r="9" ht="44.25" customHeight="1" spans="1:4">
      <c r="A9" s="43" t="s">
        <v>614</v>
      </c>
      <c r="B9" s="53">
        <v>127416</v>
      </c>
      <c r="C9" s="43" t="s">
        <v>615</v>
      </c>
      <c r="D9" s="10">
        <v>3221</v>
      </c>
    </row>
    <row r="10" ht="44.25" customHeight="1" spans="1:4">
      <c r="A10" s="36" t="s">
        <v>71</v>
      </c>
      <c r="B10" s="7">
        <f>SUM(B5:B9)</f>
        <v>230964</v>
      </c>
      <c r="C10" s="36" t="s">
        <v>72</v>
      </c>
      <c r="D10" s="7">
        <f>SUM(D5:D9)</f>
        <v>230964</v>
      </c>
    </row>
    <row r="11" spans="5:5">
      <c r="E11" s="54"/>
    </row>
  </sheetData>
  <mergeCells count="4">
    <mergeCell ref="A1:D1"/>
    <mergeCell ref="C2:D2"/>
    <mergeCell ref="A3:B3"/>
    <mergeCell ref="C3:D3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11"/>
  <sheetViews>
    <sheetView workbookViewId="0">
      <selection activeCell="H10" sqref="H10"/>
    </sheetView>
  </sheetViews>
  <sheetFormatPr defaultColWidth="9" defaultRowHeight="14.25" outlineLevelCol="3"/>
  <cols>
    <col min="1" max="1" width="31.375" customWidth="1"/>
    <col min="2" max="4" width="14.875" customWidth="1"/>
  </cols>
  <sheetData>
    <row r="1" ht="36" customHeight="1" spans="1:4">
      <c r="A1" s="23" t="s">
        <v>616</v>
      </c>
      <c r="B1" s="23"/>
      <c r="C1" s="23"/>
      <c r="D1" s="23"/>
    </row>
    <row r="2" s="40" customFormat="1" ht="21" customHeight="1" spans="1:4">
      <c r="A2" s="46"/>
      <c r="B2" s="42" t="s">
        <v>1</v>
      </c>
      <c r="C2" s="42"/>
      <c r="D2" s="42"/>
    </row>
    <row r="3" ht="45.75" customHeight="1" spans="1:4">
      <c r="A3" s="5" t="s">
        <v>617</v>
      </c>
      <c r="B3" s="5" t="s">
        <v>75</v>
      </c>
      <c r="C3" s="5" t="s">
        <v>76</v>
      </c>
      <c r="D3" s="5" t="s">
        <v>534</v>
      </c>
    </row>
    <row r="4" ht="45.75" customHeight="1" spans="1:4">
      <c r="A4" s="9" t="s">
        <v>618</v>
      </c>
      <c r="B4" s="10">
        <v>252</v>
      </c>
      <c r="C4" s="10">
        <v>1250</v>
      </c>
      <c r="D4" s="8">
        <f t="shared" ref="D4:D9" si="0">C4/B4*100</f>
        <v>496.031746031746</v>
      </c>
    </row>
    <row r="5" ht="45.75" customHeight="1" spans="1:4">
      <c r="A5" s="9" t="s">
        <v>619</v>
      </c>
      <c r="B5" s="10">
        <v>238</v>
      </c>
      <c r="C5" s="10">
        <v>450</v>
      </c>
      <c r="D5" s="8">
        <f t="shared" si="0"/>
        <v>189.075630252101</v>
      </c>
    </row>
    <row r="6" ht="45.75" customHeight="1" spans="1:4">
      <c r="A6" s="9" t="s">
        <v>620</v>
      </c>
      <c r="B6" s="10">
        <v>15091</v>
      </c>
      <c r="C6" s="10">
        <v>33300</v>
      </c>
      <c r="D6" s="8">
        <f t="shared" si="0"/>
        <v>220.661321317341</v>
      </c>
    </row>
    <row r="7" ht="45.75" customHeight="1" spans="1:4">
      <c r="A7" s="9" t="s">
        <v>621</v>
      </c>
      <c r="B7" s="10">
        <v>3053</v>
      </c>
      <c r="C7" s="10">
        <v>1500</v>
      </c>
      <c r="D7" s="8">
        <f t="shared" si="0"/>
        <v>49.1320013101867</v>
      </c>
    </row>
    <row r="8" ht="45.75" customHeight="1" spans="1:4">
      <c r="A8" s="9" t="s">
        <v>622</v>
      </c>
      <c r="B8" s="10">
        <v>1104</v>
      </c>
      <c r="C8" s="10">
        <v>1000</v>
      </c>
      <c r="D8" s="8">
        <f t="shared" si="0"/>
        <v>90.5797101449275</v>
      </c>
    </row>
    <row r="9" ht="45.75" customHeight="1" spans="1:4">
      <c r="A9" s="9" t="s">
        <v>623</v>
      </c>
      <c r="B9" s="10">
        <v>78736</v>
      </c>
      <c r="C9" s="10"/>
      <c r="D9" s="8">
        <f t="shared" si="0"/>
        <v>0</v>
      </c>
    </row>
    <row r="10" ht="45.75" customHeight="1" spans="1:4">
      <c r="A10" s="9" t="s">
        <v>624</v>
      </c>
      <c r="B10" s="10"/>
      <c r="C10" s="10">
        <v>60000</v>
      </c>
      <c r="D10" s="8">
        <v>0</v>
      </c>
    </row>
    <row r="11" ht="45.75" customHeight="1" spans="1:4">
      <c r="A11" s="5" t="s">
        <v>80</v>
      </c>
      <c r="B11" s="7">
        <f>SUM(B4:B10)</f>
        <v>98474</v>
      </c>
      <c r="C11" s="7">
        <f>SUM(C4:C10)</f>
        <v>97500</v>
      </c>
      <c r="D11" s="8">
        <f>C11/B11*100</f>
        <v>99.0109064321547</v>
      </c>
    </row>
  </sheetData>
  <mergeCells count="2">
    <mergeCell ref="A1:D1"/>
    <mergeCell ref="B2:D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F7" sqref="F7"/>
    </sheetView>
  </sheetViews>
  <sheetFormatPr defaultColWidth="7" defaultRowHeight="11.25" outlineLevelRow="7" outlineLevelCol="2"/>
  <cols>
    <col min="1" max="2" width="31.75" style="13" customWidth="1"/>
    <col min="3" max="16384" width="7" style="13"/>
  </cols>
  <sheetData>
    <row r="1" s="12" customFormat="1" ht="42.75" customHeight="1" spans="1:3">
      <c r="A1" s="45" t="s">
        <v>625</v>
      </c>
      <c r="B1" s="45"/>
      <c r="C1" s="15"/>
    </row>
    <row r="2" s="12" customFormat="1" ht="24" customHeight="1" spans="1:3">
      <c r="A2" s="16"/>
      <c r="B2" s="17" t="s">
        <v>1</v>
      </c>
      <c r="C2" s="15"/>
    </row>
    <row r="3" ht="49.5" customHeight="1" spans="1:2">
      <c r="A3" s="18" t="s">
        <v>626</v>
      </c>
      <c r="B3" s="18" t="s">
        <v>76</v>
      </c>
    </row>
    <row r="4" ht="49.5" customHeight="1" spans="1:2">
      <c r="A4" s="19" t="s">
        <v>627</v>
      </c>
      <c r="B4" s="20">
        <v>222</v>
      </c>
    </row>
    <row r="5" ht="49.5" customHeight="1" spans="1:2">
      <c r="A5" s="19" t="s">
        <v>628</v>
      </c>
      <c r="B5" s="20">
        <v>5826</v>
      </c>
    </row>
    <row r="6" ht="49.5" customHeight="1" spans="1:2">
      <c r="A6" s="18" t="s">
        <v>83</v>
      </c>
      <c r="B6" s="21">
        <f>SUM(B4:B5)</f>
        <v>6048</v>
      </c>
    </row>
    <row r="7" ht="49.5" customHeight="1"/>
    <row r="8" ht="49.5" customHeight="1"/>
  </sheetData>
  <mergeCells count="1">
    <mergeCell ref="A1:B1"/>
  </mergeCells>
  <pageMargins left="0.75" right="0.75" top="1" bottom="1" header="0.51" footer="0.51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45"/>
  <sheetViews>
    <sheetView workbookViewId="0">
      <selection activeCell="I10" sqref="I10"/>
    </sheetView>
  </sheetViews>
  <sheetFormatPr defaultColWidth="9" defaultRowHeight="14.25" outlineLevelCol="3"/>
  <cols>
    <col min="1" max="1" width="47.125" customWidth="1"/>
    <col min="2" max="3" width="11.625" customWidth="1"/>
    <col min="4" max="4" width="14.75" customWidth="1"/>
  </cols>
  <sheetData>
    <row r="1" ht="36" customHeight="1" spans="1:4">
      <c r="A1" s="23" t="s">
        <v>629</v>
      </c>
      <c r="B1" s="23"/>
      <c r="C1" s="23"/>
      <c r="D1" s="23"/>
    </row>
    <row r="2" ht="21" customHeight="1" spans="1:4">
      <c r="A2" s="41"/>
      <c r="B2" s="42" t="s">
        <v>1</v>
      </c>
      <c r="C2" s="42"/>
      <c r="D2" s="42"/>
    </row>
    <row r="3" ht="33" customHeight="1" spans="1:4">
      <c r="A3" s="5" t="s">
        <v>626</v>
      </c>
      <c r="B3" s="5" t="s">
        <v>75</v>
      </c>
      <c r="C3" s="5" t="s">
        <v>76</v>
      </c>
      <c r="D3" s="5" t="s">
        <v>534</v>
      </c>
    </row>
    <row r="4" s="39" customFormat="1" ht="21" customHeight="1" spans="1:4">
      <c r="A4" s="6" t="s">
        <v>630</v>
      </c>
      <c r="B4" s="7">
        <f>B5+B6</f>
        <v>20</v>
      </c>
      <c r="C4" s="7">
        <f>C5+C6</f>
        <v>49</v>
      </c>
      <c r="D4" s="8">
        <f>C4/B4*100</f>
        <v>245</v>
      </c>
    </row>
    <row r="5" s="40" customFormat="1" ht="21" customHeight="1" spans="1:4">
      <c r="A5" s="9" t="s">
        <v>631</v>
      </c>
      <c r="B5" s="10">
        <v>20</v>
      </c>
      <c r="C5" s="10">
        <v>16</v>
      </c>
      <c r="D5" s="11">
        <f>C5/B5*100</f>
        <v>80</v>
      </c>
    </row>
    <row r="6" ht="21" customHeight="1" spans="1:4">
      <c r="A6" s="9" t="s">
        <v>632</v>
      </c>
      <c r="B6" s="10"/>
      <c r="C6" s="10">
        <v>33</v>
      </c>
      <c r="D6" s="11">
        <v>0</v>
      </c>
    </row>
    <row r="7" s="39" customFormat="1" ht="21" customHeight="1" spans="1:4">
      <c r="A7" s="6" t="s">
        <v>633</v>
      </c>
      <c r="B7" s="7">
        <f>B8+B21+B23+B20+B22+B25</f>
        <v>132314</v>
      </c>
      <c r="C7" s="7">
        <f>C8+C21+C23+C20+C22+C25</f>
        <v>32379</v>
      </c>
      <c r="D7" s="8">
        <f t="shared" ref="D7:D12" si="0">C7/B7*100</f>
        <v>24.4713333434104</v>
      </c>
    </row>
    <row r="8" ht="21" customHeight="1" spans="1:4">
      <c r="A8" s="9" t="s">
        <v>634</v>
      </c>
      <c r="B8" s="10">
        <f>SUM(B9:B19)</f>
        <v>27519</v>
      </c>
      <c r="C8" s="10">
        <f>SUM(C9:C19)</f>
        <v>7347</v>
      </c>
      <c r="D8" s="11">
        <f t="shared" si="0"/>
        <v>26.6979178022457</v>
      </c>
    </row>
    <row r="9" ht="21" customHeight="1" spans="1:4">
      <c r="A9" s="9" t="s">
        <v>635</v>
      </c>
      <c r="B9" s="10">
        <v>19413</v>
      </c>
      <c r="C9" s="10">
        <v>3000</v>
      </c>
      <c r="D9" s="11">
        <f t="shared" si="0"/>
        <v>15.4535620460516</v>
      </c>
    </row>
    <row r="10" ht="21" customHeight="1" spans="1:4">
      <c r="A10" s="43" t="s">
        <v>636</v>
      </c>
      <c r="B10" s="10">
        <v>3285</v>
      </c>
      <c r="C10" s="10">
        <v>2735</v>
      </c>
      <c r="D10" s="11">
        <f t="shared" si="0"/>
        <v>83.2572298325723</v>
      </c>
    </row>
    <row r="11" ht="21" customHeight="1" spans="1:4">
      <c r="A11" s="43" t="s">
        <v>637</v>
      </c>
      <c r="B11" s="10">
        <v>20</v>
      </c>
      <c r="C11" s="10">
        <v>52</v>
      </c>
      <c r="D11" s="11">
        <f t="shared" si="0"/>
        <v>260</v>
      </c>
    </row>
    <row r="12" ht="21" customHeight="1" spans="1:4">
      <c r="A12" s="9" t="s">
        <v>638</v>
      </c>
      <c r="B12" s="10">
        <v>1440</v>
      </c>
      <c r="C12" s="10">
        <v>1381</v>
      </c>
      <c r="D12" s="11">
        <f t="shared" si="0"/>
        <v>95.9027777777778</v>
      </c>
    </row>
    <row r="13" ht="21" customHeight="1" spans="1:4">
      <c r="A13" s="9" t="s">
        <v>639</v>
      </c>
      <c r="B13" s="10"/>
      <c r="C13" s="10"/>
      <c r="D13" s="11"/>
    </row>
    <row r="14" ht="21" customHeight="1" spans="1:4">
      <c r="A14" s="9" t="s">
        <v>640</v>
      </c>
      <c r="B14" s="10"/>
      <c r="C14" s="10"/>
      <c r="D14" s="11"/>
    </row>
    <row r="15" ht="21" customHeight="1" spans="1:4">
      <c r="A15" s="9" t="s">
        <v>641</v>
      </c>
      <c r="B15" s="10">
        <v>1349</v>
      </c>
      <c r="C15" s="10"/>
      <c r="D15" s="11">
        <f>C15/B15*100</f>
        <v>0</v>
      </c>
    </row>
    <row r="16" ht="21" customHeight="1" spans="1:4">
      <c r="A16" s="9" t="s">
        <v>642</v>
      </c>
      <c r="B16" s="10">
        <v>182</v>
      </c>
      <c r="C16" s="10"/>
      <c r="D16" s="11">
        <f>C16/B16*100</f>
        <v>0</v>
      </c>
    </row>
    <row r="17" ht="21" customHeight="1" spans="1:4">
      <c r="A17" s="9" t="s">
        <v>643</v>
      </c>
      <c r="B17" s="10"/>
      <c r="C17" s="10"/>
      <c r="D17" s="11"/>
    </row>
    <row r="18" ht="21" customHeight="1" spans="1:4">
      <c r="A18" s="9" t="s">
        <v>644</v>
      </c>
      <c r="B18" s="10">
        <v>10</v>
      </c>
      <c r="C18" s="10">
        <v>80</v>
      </c>
      <c r="D18" s="11">
        <f>C18/B18*100</f>
        <v>800</v>
      </c>
    </row>
    <row r="19" ht="21" customHeight="1" spans="1:4">
      <c r="A19" s="9" t="s">
        <v>645</v>
      </c>
      <c r="B19" s="10">
        <v>1820</v>
      </c>
      <c r="C19" s="10">
        <v>99</v>
      </c>
      <c r="D19" s="11">
        <f>C19/B19*100</f>
        <v>5.43956043956044</v>
      </c>
    </row>
    <row r="20" ht="21" customHeight="1" spans="1:4">
      <c r="A20" s="9" t="s">
        <v>646</v>
      </c>
      <c r="B20" s="10"/>
      <c r="C20" s="10">
        <v>1500</v>
      </c>
      <c r="D20" s="11"/>
    </row>
    <row r="21" ht="21" customHeight="1" spans="1:4">
      <c r="A21" s="9" t="s">
        <v>647</v>
      </c>
      <c r="B21" s="10">
        <v>550</v>
      </c>
      <c r="C21" s="10">
        <v>1000</v>
      </c>
      <c r="D21" s="11">
        <f t="shared" ref="D21:D27" si="1">C21/B21*100</f>
        <v>181.818181818182</v>
      </c>
    </row>
    <row r="22" ht="21" customHeight="1" spans="1:4">
      <c r="A22" s="9" t="s">
        <v>648</v>
      </c>
      <c r="B22" s="10"/>
      <c r="C22" s="10"/>
      <c r="D22" s="11"/>
    </row>
    <row r="23" ht="21" customHeight="1" spans="1:4">
      <c r="A23" s="9" t="s">
        <v>649</v>
      </c>
      <c r="B23" s="10">
        <f>B24</f>
        <v>15000</v>
      </c>
      <c r="C23" s="10">
        <f>C24</f>
        <v>551</v>
      </c>
      <c r="D23" s="11">
        <f t="shared" si="1"/>
        <v>3.67333333333333</v>
      </c>
    </row>
    <row r="24" ht="21" customHeight="1" spans="1:4">
      <c r="A24" s="9" t="s">
        <v>650</v>
      </c>
      <c r="B24" s="10">
        <v>15000</v>
      </c>
      <c r="C24" s="10">
        <v>551</v>
      </c>
      <c r="D24" s="11">
        <f t="shared" si="1"/>
        <v>3.67333333333333</v>
      </c>
    </row>
    <row r="25" customFormat="1" ht="37" customHeight="1" spans="1:4">
      <c r="A25" s="9" t="s">
        <v>651</v>
      </c>
      <c r="B25" s="10">
        <f>B26</f>
        <v>89245</v>
      </c>
      <c r="C25" s="10">
        <f>C26</f>
        <v>21981</v>
      </c>
      <c r="D25" s="11">
        <f t="shared" si="1"/>
        <v>24.6299512577735</v>
      </c>
    </row>
    <row r="26" customFormat="1" ht="33" customHeight="1" spans="1:4">
      <c r="A26" s="9" t="s">
        <v>652</v>
      </c>
      <c r="B26" s="10">
        <v>89245</v>
      </c>
      <c r="C26" s="10">
        <v>21981</v>
      </c>
      <c r="D26" s="11">
        <f t="shared" si="1"/>
        <v>24.6299512577735</v>
      </c>
    </row>
    <row r="27" s="39" customFormat="1" ht="21" customHeight="1" spans="1:4">
      <c r="A27" s="6" t="s">
        <v>653</v>
      </c>
      <c r="B27" s="7">
        <f>SUM(B28:B30)</f>
        <v>6461</v>
      </c>
      <c r="C27" s="7">
        <f>SUM(C28:C30)</f>
        <v>9820</v>
      </c>
      <c r="D27" s="8">
        <f t="shared" si="1"/>
        <v>151.988856214208</v>
      </c>
    </row>
    <row r="28" ht="21" customHeight="1" spans="1:4">
      <c r="A28" s="9" t="s">
        <v>654</v>
      </c>
      <c r="B28" s="10"/>
      <c r="C28" s="10">
        <v>103</v>
      </c>
      <c r="D28" s="11">
        <v>0</v>
      </c>
    </row>
    <row r="29" customFormat="1" ht="21" customHeight="1" spans="1:4">
      <c r="A29" s="9" t="s">
        <v>655</v>
      </c>
      <c r="B29" s="10">
        <v>6325</v>
      </c>
      <c r="C29" s="10">
        <v>9656</v>
      </c>
      <c r="D29" s="11">
        <f t="shared" ref="D29:D32" si="2">C29/B29*100</f>
        <v>152.664031620553</v>
      </c>
    </row>
    <row r="30" customFormat="1" ht="21" customHeight="1" spans="1:4">
      <c r="A30" s="9" t="s">
        <v>656</v>
      </c>
      <c r="B30" s="10">
        <v>136</v>
      </c>
      <c r="C30" s="10">
        <v>61</v>
      </c>
      <c r="D30" s="11">
        <f t="shared" si="2"/>
        <v>44.8529411764706</v>
      </c>
    </row>
    <row r="31" customFormat="1" ht="21" customHeight="1" spans="1:4">
      <c r="A31" s="6" t="s">
        <v>657</v>
      </c>
      <c r="B31" s="7">
        <f>B32</f>
        <v>4</v>
      </c>
      <c r="C31" s="7"/>
      <c r="D31" s="8">
        <f t="shared" si="2"/>
        <v>0</v>
      </c>
    </row>
    <row r="32" customFormat="1" ht="21" customHeight="1" spans="1:4">
      <c r="A32" s="9" t="s">
        <v>658</v>
      </c>
      <c r="B32" s="10">
        <v>4</v>
      </c>
      <c r="C32" s="10"/>
      <c r="D32" s="11">
        <f t="shared" si="2"/>
        <v>0</v>
      </c>
    </row>
    <row r="33" s="39" customFormat="1" ht="21" customHeight="1" spans="1:4">
      <c r="A33" s="6" t="s">
        <v>659</v>
      </c>
      <c r="B33" s="7">
        <f>B34+B37</f>
        <v>62963</v>
      </c>
      <c r="C33" s="7">
        <f>C34+C37</f>
        <v>108563</v>
      </c>
      <c r="D33" s="8">
        <f t="shared" ref="D33:D41" si="3">C33/B33*100</f>
        <v>172.423486809714</v>
      </c>
    </row>
    <row r="34" ht="21" customHeight="1" spans="1:4">
      <c r="A34" s="9" t="s">
        <v>660</v>
      </c>
      <c r="B34" s="10">
        <f>SUM(B35:B36)</f>
        <v>61451</v>
      </c>
      <c r="C34" s="10">
        <f>SUM(C35:C36)</f>
        <v>106767</v>
      </c>
      <c r="D34" s="11">
        <f t="shared" si="3"/>
        <v>173.743307676035</v>
      </c>
    </row>
    <row r="35" ht="21" customHeight="1" spans="1:4">
      <c r="A35" s="9" t="s">
        <v>661</v>
      </c>
      <c r="B35" s="10"/>
      <c r="C35" s="10">
        <v>10000</v>
      </c>
      <c r="D35" s="11">
        <v>0</v>
      </c>
    </row>
    <row r="36" ht="33" customHeight="1" spans="1:4">
      <c r="A36" s="9" t="s">
        <v>662</v>
      </c>
      <c r="B36" s="10">
        <v>61451</v>
      </c>
      <c r="C36" s="10">
        <v>96767</v>
      </c>
      <c r="D36" s="11">
        <f t="shared" si="3"/>
        <v>157.470179492604</v>
      </c>
    </row>
    <row r="37" ht="21" customHeight="1" spans="1:4">
      <c r="A37" s="9" t="s">
        <v>663</v>
      </c>
      <c r="B37" s="10">
        <f>SUM(B38:B41)</f>
        <v>1512</v>
      </c>
      <c r="C37" s="10">
        <f>SUM(C38:C41)</f>
        <v>1796</v>
      </c>
      <c r="D37" s="11">
        <f t="shared" si="3"/>
        <v>118.783068783069</v>
      </c>
    </row>
    <row r="38" ht="21" customHeight="1" spans="1:4">
      <c r="A38" s="9" t="s">
        <v>664</v>
      </c>
      <c r="B38" s="10">
        <v>1147</v>
      </c>
      <c r="C38" s="10">
        <v>1130</v>
      </c>
      <c r="D38" s="11">
        <f t="shared" si="3"/>
        <v>98.5178727114211</v>
      </c>
    </row>
    <row r="39" ht="21" customHeight="1" spans="1:4">
      <c r="A39" s="9" t="s">
        <v>665</v>
      </c>
      <c r="B39" s="10">
        <v>156</v>
      </c>
      <c r="C39" s="10">
        <v>542</v>
      </c>
      <c r="D39" s="11">
        <f t="shared" si="3"/>
        <v>347.435897435897</v>
      </c>
    </row>
    <row r="40" ht="21" customHeight="1" spans="1:4">
      <c r="A40" s="9" t="s">
        <v>666</v>
      </c>
      <c r="B40" s="10">
        <v>188</v>
      </c>
      <c r="C40" s="10">
        <v>124</v>
      </c>
      <c r="D40" s="11">
        <f t="shared" si="3"/>
        <v>65.9574468085106</v>
      </c>
    </row>
    <row r="41" ht="21" customHeight="1" spans="1:4">
      <c r="A41" s="9" t="s">
        <v>667</v>
      </c>
      <c r="B41" s="10">
        <v>21</v>
      </c>
      <c r="C41" s="10"/>
      <c r="D41" s="11">
        <f t="shared" si="3"/>
        <v>0</v>
      </c>
    </row>
    <row r="42" customFormat="1" ht="21" customHeight="1" spans="1:4">
      <c r="A42" s="9"/>
      <c r="B42" s="10"/>
      <c r="C42" s="10"/>
      <c r="D42" s="11"/>
    </row>
    <row r="43" s="39" customFormat="1" ht="21" customHeight="1" spans="1:4">
      <c r="A43" s="6" t="s">
        <v>668</v>
      </c>
      <c r="B43" s="7">
        <v>16034</v>
      </c>
      <c r="C43" s="44">
        <v>21150</v>
      </c>
      <c r="D43" s="8">
        <f>C43/B43*100</f>
        <v>131.907197205937</v>
      </c>
    </row>
    <row r="44" s="39" customFormat="1" ht="21" customHeight="1" spans="1:4">
      <c r="A44" s="6" t="s">
        <v>669</v>
      </c>
      <c r="B44" s="7">
        <v>4</v>
      </c>
      <c r="C44" s="44"/>
      <c r="D44" s="8">
        <f>C44/B44*100</f>
        <v>0</v>
      </c>
    </row>
    <row r="45" s="39" customFormat="1" ht="21" customHeight="1" spans="1:4">
      <c r="A45" s="5" t="s">
        <v>540</v>
      </c>
      <c r="B45" s="7">
        <f>B4+B7+B27+B31+B33+B43+B44</f>
        <v>217800</v>
      </c>
      <c r="C45" s="7">
        <f>C4+C7+C27+C33+C43+C44</f>
        <v>171961</v>
      </c>
      <c r="D45" s="8">
        <f>C45/B45*100</f>
        <v>78.9536271808999</v>
      </c>
    </row>
  </sheetData>
  <mergeCells count="2">
    <mergeCell ref="A1:D1"/>
    <mergeCell ref="B2:D2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L14" sqref="L14"/>
    </sheetView>
  </sheetViews>
  <sheetFormatPr defaultColWidth="9" defaultRowHeight="14.25" outlineLevelCol="7"/>
  <cols>
    <col min="1" max="2" width="9" style="33"/>
    <col min="3" max="5" width="10.125" style="33" customWidth="1"/>
    <col min="6" max="6" width="12" style="33" customWidth="1"/>
    <col min="7" max="234" width="9" style="33"/>
    <col min="235" max="235" width="39.25" style="33" customWidth="1"/>
    <col min="236" max="236" width="34.75" style="33" customWidth="1"/>
    <col min="237" max="490" width="9" style="33"/>
    <col min="491" max="491" width="39.25" style="33" customWidth="1"/>
    <col min="492" max="492" width="34.75" style="33" customWidth="1"/>
    <col min="493" max="746" width="9" style="33"/>
    <col min="747" max="747" width="39.25" style="33" customWidth="1"/>
    <col min="748" max="748" width="34.75" style="33" customWidth="1"/>
    <col min="749" max="1002" width="9" style="33"/>
    <col min="1003" max="1003" width="39.25" style="33" customWidth="1"/>
    <col min="1004" max="1004" width="34.75" style="33" customWidth="1"/>
    <col min="1005" max="1258" width="9" style="33"/>
    <col min="1259" max="1259" width="39.25" style="33" customWidth="1"/>
    <col min="1260" max="1260" width="34.75" style="33" customWidth="1"/>
    <col min="1261" max="1514" width="9" style="33"/>
    <col min="1515" max="1515" width="39.25" style="33" customWidth="1"/>
    <col min="1516" max="1516" width="34.75" style="33" customWidth="1"/>
    <col min="1517" max="1770" width="9" style="33"/>
    <col min="1771" max="1771" width="39.25" style="33" customWidth="1"/>
    <col min="1772" max="1772" width="34.75" style="33" customWidth="1"/>
    <col min="1773" max="2026" width="9" style="33"/>
    <col min="2027" max="2027" width="39.25" style="33" customWidth="1"/>
    <col min="2028" max="2028" width="34.75" style="33" customWidth="1"/>
    <col min="2029" max="2282" width="9" style="33"/>
    <col min="2283" max="2283" width="39.25" style="33" customWidth="1"/>
    <col min="2284" max="2284" width="34.75" style="33" customWidth="1"/>
    <col min="2285" max="2538" width="9" style="33"/>
    <col min="2539" max="2539" width="39.25" style="33" customWidth="1"/>
    <col min="2540" max="2540" width="34.75" style="33" customWidth="1"/>
    <col min="2541" max="2794" width="9" style="33"/>
    <col min="2795" max="2795" width="39.25" style="33" customWidth="1"/>
    <col min="2796" max="2796" width="34.75" style="33" customWidth="1"/>
    <col min="2797" max="3050" width="9" style="33"/>
    <col min="3051" max="3051" width="39.25" style="33" customWidth="1"/>
    <col min="3052" max="3052" width="34.75" style="33" customWidth="1"/>
    <col min="3053" max="3306" width="9" style="33"/>
    <col min="3307" max="3307" width="39.25" style="33" customWidth="1"/>
    <col min="3308" max="3308" width="34.75" style="33" customWidth="1"/>
    <col min="3309" max="3562" width="9" style="33"/>
    <col min="3563" max="3563" width="39.25" style="33" customWidth="1"/>
    <col min="3564" max="3564" width="34.75" style="33" customWidth="1"/>
    <col min="3565" max="3818" width="9" style="33"/>
    <col min="3819" max="3819" width="39.25" style="33" customWidth="1"/>
    <col min="3820" max="3820" width="34.75" style="33" customWidth="1"/>
    <col min="3821" max="4074" width="9" style="33"/>
    <col min="4075" max="4075" width="39.25" style="33" customWidth="1"/>
    <col min="4076" max="4076" width="34.75" style="33" customWidth="1"/>
    <col min="4077" max="4330" width="9" style="33"/>
    <col min="4331" max="4331" width="39.25" style="33" customWidth="1"/>
    <col min="4332" max="4332" width="34.75" style="33" customWidth="1"/>
    <col min="4333" max="4586" width="9" style="33"/>
    <col min="4587" max="4587" width="39.25" style="33" customWidth="1"/>
    <col min="4588" max="4588" width="34.75" style="33" customWidth="1"/>
    <col min="4589" max="4842" width="9" style="33"/>
    <col min="4843" max="4843" width="39.25" style="33" customWidth="1"/>
    <col min="4844" max="4844" width="34.75" style="33" customWidth="1"/>
    <col min="4845" max="5098" width="9" style="33"/>
    <col min="5099" max="5099" width="39.25" style="33" customWidth="1"/>
    <col min="5100" max="5100" width="34.75" style="33" customWidth="1"/>
    <col min="5101" max="5354" width="9" style="33"/>
    <col min="5355" max="5355" width="39.25" style="33" customWidth="1"/>
    <col min="5356" max="5356" width="34.75" style="33" customWidth="1"/>
    <col min="5357" max="5610" width="9" style="33"/>
    <col min="5611" max="5611" width="39.25" style="33" customWidth="1"/>
    <col min="5612" max="5612" width="34.75" style="33" customWidth="1"/>
    <col min="5613" max="5866" width="9" style="33"/>
    <col min="5867" max="5867" width="39.25" style="33" customWidth="1"/>
    <col min="5868" max="5868" width="34.75" style="33" customWidth="1"/>
    <col min="5869" max="6122" width="9" style="33"/>
    <col min="6123" max="6123" width="39.25" style="33" customWidth="1"/>
    <col min="6124" max="6124" width="34.75" style="33" customWidth="1"/>
    <col min="6125" max="6378" width="9" style="33"/>
    <col min="6379" max="6379" width="39.25" style="33" customWidth="1"/>
    <col min="6380" max="6380" width="34.75" style="33" customWidth="1"/>
    <col min="6381" max="6634" width="9" style="33"/>
    <col min="6635" max="6635" width="39.25" style="33" customWidth="1"/>
    <col min="6636" max="6636" width="34.75" style="33" customWidth="1"/>
    <col min="6637" max="6890" width="9" style="33"/>
    <col min="6891" max="6891" width="39.25" style="33" customWidth="1"/>
    <col min="6892" max="6892" width="34.75" style="33" customWidth="1"/>
    <col min="6893" max="7146" width="9" style="33"/>
    <col min="7147" max="7147" width="39.25" style="33" customWidth="1"/>
    <col min="7148" max="7148" width="34.75" style="33" customWidth="1"/>
    <col min="7149" max="7402" width="9" style="33"/>
    <col min="7403" max="7403" width="39.25" style="33" customWidth="1"/>
    <col min="7404" max="7404" width="34.75" style="33" customWidth="1"/>
    <col min="7405" max="7658" width="9" style="33"/>
    <col min="7659" max="7659" width="39.25" style="33" customWidth="1"/>
    <col min="7660" max="7660" width="34.75" style="33" customWidth="1"/>
    <col min="7661" max="7914" width="9" style="33"/>
    <col min="7915" max="7915" width="39.25" style="33" customWidth="1"/>
    <col min="7916" max="7916" width="34.75" style="33" customWidth="1"/>
    <col min="7917" max="8170" width="9" style="33"/>
    <col min="8171" max="8171" width="39.25" style="33" customWidth="1"/>
    <col min="8172" max="8172" width="34.75" style="33" customWidth="1"/>
    <col min="8173" max="8426" width="9" style="33"/>
    <col min="8427" max="8427" width="39.25" style="33" customWidth="1"/>
    <col min="8428" max="8428" width="34.75" style="33" customWidth="1"/>
    <col min="8429" max="8682" width="9" style="33"/>
    <col min="8683" max="8683" width="39.25" style="33" customWidth="1"/>
    <col min="8684" max="8684" width="34.75" style="33" customWidth="1"/>
    <col min="8685" max="8938" width="9" style="33"/>
    <col min="8939" max="8939" width="39.25" style="33" customWidth="1"/>
    <col min="8940" max="8940" width="34.75" style="33" customWidth="1"/>
    <col min="8941" max="9194" width="9" style="33"/>
    <col min="9195" max="9195" width="39.25" style="33" customWidth="1"/>
    <col min="9196" max="9196" width="34.75" style="33" customWidth="1"/>
    <col min="9197" max="9450" width="9" style="33"/>
    <col min="9451" max="9451" width="39.25" style="33" customWidth="1"/>
    <col min="9452" max="9452" width="34.75" style="33" customWidth="1"/>
    <col min="9453" max="9706" width="9" style="33"/>
    <col min="9707" max="9707" width="39.25" style="33" customWidth="1"/>
    <col min="9708" max="9708" width="34.75" style="33" customWidth="1"/>
    <col min="9709" max="9962" width="9" style="33"/>
    <col min="9963" max="9963" width="39.25" style="33" customWidth="1"/>
    <col min="9964" max="9964" width="34.75" style="33" customWidth="1"/>
    <col min="9965" max="10218" width="9" style="33"/>
    <col min="10219" max="10219" width="39.25" style="33" customWidth="1"/>
    <col min="10220" max="10220" width="34.75" style="33" customWidth="1"/>
    <col min="10221" max="10474" width="9" style="33"/>
    <col min="10475" max="10475" width="39.25" style="33" customWidth="1"/>
    <col min="10476" max="10476" width="34.75" style="33" customWidth="1"/>
    <col min="10477" max="10730" width="9" style="33"/>
    <col min="10731" max="10731" width="39.25" style="33" customWidth="1"/>
    <col min="10732" max="10732" width="34.75" style="33" customWidth="1"/>
    <col min="10733" max="10986" width="9" style="33"/>
    <col min="10987" max="10987" width="39.25" style="33" customWidth="1"/>
    <col min="10988" max="10988" width="34.75" style="33" customWidth="1"/>
    <col min="10989" max="11242" width="9" style="33"/>
    <col min="11243" max="11243" width="39.25" style="33" customWidth="1"/>
    <col min="11244" max="11244" width="34.75" style="33" customWidth="1"/>
    <col min="11245" max="11498" width="9" style="33"/>
    <col min="11499" max="11499" width="39.25" style="33" customWidth="1"/>
    <col min="11500" max="11500" width="34.75" style="33" customWidth="1"/>
    <col min="11501" max="11754" width="9" style="33"/>
    <col min="11755" max="11755" width="39.25" style="33" customWidth="1"/>
    <col min="11756" max="11756" width="34.75" style="33" customWidth="1"/>
    <col min="11757" max="12010" width="9" style="33"/>
    <col min="12011" max="12011" width="39.25" style="33" customWidth="1"/>
    <col min="12012" max="12012" width="34.75" style="33" customWidth="1"/>
    <col min="12013" max="12266" width="9" style="33"/>
    <col min="12267" max="12267" width="39.25" style="33" customWidth="1"/>
    <col min="12268" max="12268" width="34.75" style="33" customWidth="1"/>
    <col min="12269" max="12522" width="9" style="33"/>
    <col min="12523" max="12523" width="39.25" style="33" customWidth="1"/>
    <col min="12524" max="12524" width="34.75" style="33" customWidth="1"/>
    <col min="12525" max="12778" width="9" style="33"/>
    <col min="12779" max="12779" width="39.25" style="33" customWidth="1"/>
    <col min="12780" max="12780" width="34.75" style="33" customWidth="1"/>
    <col min="12781" max="13034" width="9" style="33"/>
    <col min="13035" max="13035" width="39.25" style="33" customWidth="1"/>
    <col min="13036" max="13036" width="34.75" style="33" customWidth="1"/>
    <col min="13037" max="13290" width="9" style="33"/>
    <col min="13291" max="13291" width="39.25" style="33" customWidth="1"/>
    <col min="13292" max="13292" width="34.75" style="33" customWidth="1"/>
    <col min="13293" max="13546" width="9" style="33"/>
    <col min="13547" max="13547" width="39.25" style="33" customWidth="1"/>
    <col min="13548" max="13548" width="34.75" style="33" customWidth="1"/>
    <col min="13549" max="13802" width="9" style="33"/>
    <col min="13803" max="13803" width="39.25" style="33" customWidth="1"/>
    <col min="13804" max="13804" width="34.75" style="33" customWidth="1"/>
    <col min="13805" max="14058" width="9" style="33"/>
    <col min="14059" max="14059" width="39.25" style="33" customWidth="1"/>
    <col min="14060" max="14060" width="34.75" style="33" customWidth="1"/>
    <col min="14061" max="14314" width="9" style="33"/>
    <col min="14315" max="14315" width="39.25" style="33" customWidth="1"/>
    <col min="14316" max="14316" width="34.75" style="33" customWidth="1"/>
    <col min="14317" max="14570" width="9" style="33"/>
    <col min="14571" max="14571" width="39.25" style="33" customWidth="1"/>
    <col min="14572" max="14572" width="34.75" style="33" customWidth="1"/>
    <col min="14573" max="14826" width="9" style="33"/>
    <col min="14827" max="14827" width="39.25" style="33" customWidth="1"/>
    <col min="14828" max="14828" width="34.75" style="33" customWidth="1"/>
    <col min="14829" max="15082" width="9" style="33"/>
    <col min="15083" max="15083" width="39.25" style="33" customWidth="1"/>
    <col min="15084" max="15084" width="34.75" style="33" customWidth="1"/>
    <col min="15085" max="15338" width="9" style="33"/>
    <col min="15339" max="15339" width="39.25" style="33" customWidth="1"/>
    <col min="15340" max="15340" width="34.75" style="33" customWidth="1"/>
    <col min="15341" max="15594" width="9" style="33"/>
    <col min="15595" max="15595" width="39.25" style="33" customWidth="1"/>
    <col min="15596" max="15596" width="34.75" style="33" customWidth="1"/>
    <col min="15597" max="15850" width="9" style="33"/>
    <col min="15851" max="15851" width="39.25" style="33" customWidth="1"/>
    <col min="15852" max="15852" width="34.75" style="33" customWidth="1"/>
    <col min="15853" max="16106" width="9" style="33"/>
    <col min="16107" max="16107" width="39.25" style="33" customWidth="1"/>
    <col min="16108" max="16108" width="34.75" style="33" customWidth="1"/>
    <col min="16109" max="16384" width="9" style="33"/>
  </cols>
  <sheetData>
    <row r="1" ht="59.25" customHeight="1" spans="1:8">
      <c r="A1" s="34" t="s">
        <v>670</v>
      </c>
      <c r="B1" s="34"/>
      <c r="C1" s="34"/>
      <c r="D1" s="34"/>
      <c r="E1" s="34"/>
      <c r="F1" s="34"/>
      <c r="G1" s="34"/>
      <c r="H1" s="34"/>
    </row>
    <row r="2" ht="21" customHeight="1" spans="7:8">
      <c r="G2" s="35" t="s">
        <v>1</v>
      </c>
      <c r="H2" s="35"/>
    </row>
    <row r="3" ht="36" customHeight="1" spans="1:8">
      <c r="A3" s="36" t="s">
        <v>671</v>
      </c>
      <c r="B3" s="5" t="s">
        <v>672</v>
      </c>
      <c r="C3" s="5"/>
      <c r="D3" s="5"/>
      <c r="E3" s="5"/>
      <c r="F3" s="5"/>
      <c r="G3" s="5"/>
      <c r="H3" s="36" t="s">
        <v>673</v>
      </c>
    </row>
    <row r="4" ht="36" customHeight="1" spans="1:8">
      <c r="A4" s="36"/>
      <c r="B4" s="5" t="s">
        <v>83</v>
      </c>
      <c r="C4" s="5" t="s">
        <v>674</v>
      </c>
      <c r="D4" s="36" t="s">
        <v>675</v>
      </c>
      <c r="E4" s="36"/>
      <c r="F4" s="36"/>
      <c r="G4" s="5" t="s">
        <v>676</v>
      </c>
      <c r="H4" s="36"/>
    </row>
    <row r="5" ht="36" customHeight="1" spans="1:8">
      <c r="A5" s="36"/>
      <c r="B5" s="5"/>
      <c r="C5" s="5"/>
      <c r="D5" s="36" t="s">
        <v>555</v>
      </c>
      <c r="E5" s="36" t="s">
        <v>677</v>
      </c>
      <c r="F5" s="36" t="s">
        <v>678</v>
      </c>
      <c r="G5" s="5"/>
      <c r="H5" s="36"/>
    </row>
    <row r="6" ht="36" customHeight="1" spans="1:8">
      <c r="A6" s="5" t="s">
        <v>679</v>
      </c>
      <c r="B6" s="37">
        <f>C6+D6+G6</f>
        <v>640</v>
      </c>
      <c r="C6" s="37"/>
      <c r="D6" s="37">
        <f>E6+F6</f>
        <v>448</v>
      </c>
      <c r="E6" s="38"/>
      <c r="F6" s="38">
        <v>448</v>
      </c>
      <c r="G6" s="37">
        <v>192</v>
      </c>
      <c r="H6" s="38"/>
    </row>
    <row r="7" ht="23.25" customHeight="1"/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</sheetData>
  <mergeCells count="9">
    <mergeCell ref="A1:H1"/>
    <mergeCell ref="G2:H2"/>
    <mergeCell ref="B3:G3"/>
    <mergeCell ref="D4:F4"/>
    <mergeCell ref="A3:A5"/>
    <mergeCell ref="B4:B5"/>
    <mergeCell ref="C4:C5"/>
    <mergeCell ref="G4:G5"/>
    <mergeCell ref="H3:H5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"/>
  <sheetViews>
    <sheetView workbookViewId="0">
      <selection activeCell="E6" sqref="E6"/>
    </sheetView>
  </sheetViews>
  <sheetFormatPr defaultColWidth="9" defaultRowHeight="14.25" outlineLevelCol="2"/>
  <cols>
    <col min="1" max="1" width="42.125" style="1" customWidth="1"/>
    <col min="2" max="2" width="27.625" style="1" customWidth="1"/>
    <col min="3" max="3" width="9.00833333333333" style="1" customWidth="1"/>
    <col min="4" max="250" width="9" style="1"/>
    <col min="251" max="251" width="33.125" style="1" customWidth="1"/>
    <col min="252" max="254" width="15.25" style="1" customWidth="1"/>
    <col min="255" max="255" width="42.25" style="1" customWidth="1"/>
    <col min="256" max="258" width="15.25" style="1" customWidth="1"/>
    <col min="259" max="506" width="9" style="1"/>
    <col min="507" max="507" width="33.125" style="1" customWidth="1"/>
    <col min="508" max="510" width="15.25" style="1" customWidth="1"/>
    <col min="511" max="511" width="42.25" style="1" customWidth="1"/>
    <col min="512" max="514" width="15.25" style="1" customWidth="1"/>
    <col min="515" max="762" width="9" style="1"/>
    <col min="763" max="763" width="33.125" style="1" customWidth="1"/>
    <col min="764" max="766" width="15.25" style="1" customWidth="1"/>
    <col min="767" max="767" width="42.25" style="1" customWidth="1"/>
    <col min="768" max="770" width="15.25" style="1" customWidth="1"/>
    <col min="771" max="1018" width="9" style="1"/>
    <col min="1019" max="1019" width="33.125" style="1" customWidth="1"/>
    <col min="1020" max="1022" width="15.25" style="1" customWidth="1"/>
    <col min="1023" max="1023" width="42.25" style="1" customWidth="1"/>
    <col min="1024" max="1026" width="15.25" style="1" customWidth="1"/>
    <col min="1027" max="1274" width="9" style="1"/>
    <col min="1275" max="1275" width="33.125" style="1" customWidth="1"/>
    <col min="1276" max="1278" width="15.25" style="1" customWidth="1"/>
    <col min="1279" max="1279" width="42.25" style="1" customWidth="1"/>
    <col min="1280" max="1282" width="15.25" style="1" customWidth="1"/>
    <col min="1283" max="1530" width="9" style="1"/>
    <col min="1531" max="1531" width="33.125" style="1" customWidth="1"/>
    <col min="1532" max="1534" width="15.25" style="1" customWidth="1"/>
    <col min="1535" max="1535" width="42.25" style="1" customWidth="1"/>
    <col min="1536" max="1538" width="15.25" style="1" customWidth="1"/>
    <col min="1539" max="1786" width="9" style="1"/>
    <col min="1787" max="1787" width="33.125" style="1" customWidth="1"/>
    <col min="1788" max="1790" width="15.25" style="1" customWidth="1"/>
    <col min="1791" max="1791" width="42.25" style="1" customWidth="1"/>
    <col min="1792" max="1794" width="15.25" style="1" customWidth="1"/>
    <col min="1795" max="2042" width="9" style="1"/>
    <col min="2043" max="2043" width="33.125" style="1" customWidth="1"/>
    <col min="2044" max="2046" width="15.25" style="1" customWidth="1"/>
    <col min="2047" max="2047" width="42.25" style="1" customWidth="1"/>
    <col min="2048" max="2050" width="15.25" style="1" customWidth="1"/>
    <col min="2051" max="2298" width="9" style="1"/>
    <col min="2299" max="2299" width="33.125" style="1" customWidth="1"/>
    <col min="2300" max="2302" width="15.25" style="1" customWidth="1"/>
    <col min="2303" max="2303" width="42.25" style="1" customWidth="1"/>
    <col min="2304" max="2306" width="15.25" style="1" customWidth="1"/>
    <col min="2307" max="2554" width="9" style="1"/>
    <col min="2555" max="2555" width="33.125" style="1" customWidth="1"/>
    <col min="2556" max="2558" width="15.25" style="1" customWidth="1"/>
    <col min="2559" max="2559" width="42.25" style="1" customWidth="1"/>
    <col min="2560" max="2562" width="15.25" style="1" customWidth="1"/>
    <col min="2563" max="2810" width="9" style="1"/>
    <col min="2811" max="2811" width="33.125" style="1" customWidth="1"/>
    <col min="2812" max="2814" width="15.25" style="1" customWidth="1"/>
    <col min="2815" max="2815" width="42.25" style="1" customWidth="1"/>
    <col min="2816" max="2818" width="15.25" style="1" customWidth="1"/>
    <col min="2819" max="3066" width="9" style="1"/>
    <col min="3067" max="3067" width="33.125" style="1" customWidth="1"/>
    <col min="3068" max="3070" width="15.25" style="1" customWidth="1"/>
    <col min="3071" max="3071" width="42.25" style="1" customWidth="1"/>
    <col min="3072" max="3074" width="15.25" style="1" customWidth="1"/>
    <col min="3075" max="3322" width="9" style="1"/>
    <col min="3323" max="3323" width="33.125" style="1" customWidth="1"/>
    <col min="3324" max="3326" width="15.25" style="1" customWidth="1"/>
    <col min="3327" max="3327" width="42.25" style="1" customWidth="1"/>
    <col min="3328" max="3330" width="15.25" style="1" customWidth="1"/>
    <col min="3331" max="3578" width="9" style="1"/>
    <col min="3579" max="3579" width="33.125" style="1" customWidth="1"/>
    <col min="3580" max="3582" width="15.25" style="1" customWidth="1"/>
    <col min="3583" max="3583" width="42.25" style="1" customWidth="1"/>
    <col min="3584" max="3586" width="15.25" style="1" customWidth="1"/>
    <col min="3587" max="3834" width="9" style="1"/>
    <col min="3835" max="3835" width="33.125" style="1" customWidth="1"/>
    <col min="3836" max="3838" width="15.25" style="1" customWidth="1"/>
    <col min="3839" max="3839" width="42.25" style="1" customWidth="1"/>
    <col min="3840" max="3842" width="15.25" style="1" customWidth="1"/>
    <col min="3843" max="4090" width="9" style="1"/>
    <col min="4091" max="4091" width="33.125" style="1" customWidth="1"/>
    <col min="4092" max="4094" width="15.25" style="1" customWidth="1"/>
    <col min="4095" max="4095" width="42.25" style="1" customWidth="1"/>
    <col min="4096" max="4098" width="15.25" style="1" customWidth="1"/>
    <col min="4099" max="4346" width="9" style="1"/>
    <col min="4347" max="4347" width="33.125" style="1" customWidth="1"/>
    <col min="4348" max="4350" width="15.25" style="1" customWidth="1"/>
    <col min="4351" max="4351" width="42.25" style="1" customWidth="1"/>
    <col min="4352" max="4354" width="15.25" style="1" customWidth="1"/>
    <col min="4355" max="4602" width="9" style="1"/>
    <col min="4603" max="4603" width="33.125" style="1" customWidth="1"/>
    <col min="4604" max="4606" width="15.25" style="1" customWidth="1"/>
    <col min="4607" max="4607" width="42.25" style="1" customWidth="1"/>
    <col min="4608" max="4610" width="15.25" style="1" customWidth="1"/>
    <col min="4611" max="4858" width="9" style="1"/>
    <col min="4859" max="4859" width="33.125" style="1" customWidth="1"/>
    <col min="4860" max="4862" width="15.25" style="1" customWidth="1"/>
    <col min="4863" max="4863" width="42.25" style="1" customWidth="1"/>
    <col min="4864" max="4866" width="15.25" style="1" customWidth="1"/>
    <col min="4867" max="5114" width="9" style="1"/>
    <col min="5115" max="5115" width="33.125" style="1" customWidth="1"/>
    <col min="5116" max="5118" width="15.25" style="1" customWidth="1"/>
    <col min="5119" max="5119" width="42.25" style="1" customWidth="1"/>
    <col min="5120" max="5122" width="15.25" style="1" customWidth="1"/>
    <col min="5123" max="5370" width="9" style="1"/>
    <col min="5371" max="5371" width="33.125" style="1" customWidth="1"/>
    <col min="5372" max="5374" width="15.25" style="1" customWidth="1"/>
    <col min="5375" max="5375" width="42.25" style="1" customWidth="1"/>
    <col min="5376" max="5378" width="15.25" style="1" customWidth="1"/>
    <col min="5379" max="5626" width="9" style="1"/>
    <col min="5627" max="5627" width="33.125" style="1" customWidth="1"/>
    <col min="5628" max="5630" width="15.25" style="1" customWidth="1"/>
    <col min="5631" max="5631" width="42.25" style="1" customWidth="1"/>
    <col min="5632" max="5634" width="15.25" style="1" customWidth="1"/>
    <col min="5635" max="5882" width="9" style="1"/>
    <col min="5883" max="5883" width="33.125" style="1" customWidth="1"/>
    <col min="5884" max="5886" width="15.25" style="1" customWidth="1"/>
    <col min="5887" max="5887" width="42.25" style="1" customWidth="1"/>
    <col min="5888" max="5890" width="15.25" style="1" customWidth="1"/>
    <col min="5891" max="6138" width="9" style="1"/>
    <col min="6139" max="6139" width="33.125" style="1" customWidth="1"/>
    <col min="6140" max="6142" width="15.25" style="1" customWidth="1"/>
    <col min="6143" max="6143" width="42.25" style="1" customWidth="1"/>
    <col min="6144" max="6146" width="15.25" style="1" customWidth="1"/>
    <col min="6147" max="6394" width="9" style="1"/>
    <col min="6395" max="6395" width="33.125" style="1" customWidth="1"/>
    <col min="6396" max="6398" width="15.25" style="1" customWidth="1"/>
    <col min="6399" max="6399" width="42.25" style="1" customWidth="1"/>
    <col min="6400" max="6402" width="15.25" style="1" customWidth="1"/>
    <col min="6403" max="6650" width="9" style="1"/>
    <col min="6651" max="6651" width="33.125" style="1" customWidth="1"/>
    <col min="6652" max="6654" width="15.25" style="1" customWidth="1"/>
    <col min="6655" max="6655" width="42.25" style="1" customWidth="1"/>
    <col min="6656" max="6658" width="15.25" style="1" customWidth="1"/>
    <col min="6659" max="6906" width="9" style="1"/>
    <col min="6907" max="6907" width="33.125" style="1" customWidth="1"/>
    <col min="6908" max="6910" width="15.25" style="1" customWidth="1"/>
    <col min="6911" max="6911" width="42.25" style="1" customWidth="1"/>
    <col min="6912" max="6914" width="15.25" style="1" customWidth="1"/>
    <col min="6915" max="7162" width="9" style="1"/>
    <col min="7163" max="7163" width="33.125" style="1" customWidth="1"/>
    <col min="7164" max="7166" width="15.25" style="1" customWidth="1"/>
    <col min="7167" max="7167" width="42.25" style="1" customWidth="1"/>
    <col min="7168" max="7170" width="15.25" style="1" customWidth="1"/>
    <col min="7171" max="7418" width="9" style="1"/>
    <col min="7419" max="7419" width="33.125" style="1" customWidth="1"/>
    <col min="7420" max="7422" width="15.25" style="1" customWidth="1"/>
    <col min="7423" max="7423" width="42.25" style="1" customWidth="1"/>
    <col min="7424" max="7426" width="15.25" style="1" customWidth="1"/>
    <col min="7427" max="7674" width="9" style="1"/>
    <col min="7675" max="7675" width="33.125" style="1" customWidth="1"/>
    <col min="7676" max="7678" width="15.25" style="1" customWidth="1"/>
    <col min="7679" max="7679" width="42.25" style="1" customWidth="1"/>
    <col min="7680" max="7682" width="15.25" style="1" customWidth="1"/>
    <col min="7683" max="7930" width="9" style="1"/>
    <col min="7931" max="7931" width="33.125" style="1" customWidth="1"/>
    <col min="7932" max="7934" width="15.25" style="1" customWidth="1"/>
    <col min="7935" max="7935" width="42.25" style="1" customWidth="1"/>
    <col min="7936" max="7938" width="15.25" style="1" customWidth="1"/>
    <col min="7939" max="8186" width="9" style="1"/>
    <col min="8187" max="8187" width="33.125" style="1" customWidth="1"/>
    <col min="8188" max="8190" width="15.25" style="1" customWidth="1"/>
    <col min="8191" max="8191" width="42.25" style="1" customWidth="1"/>
    <col min="8192" max="8194" width="15.25" style="1" customWidth="1"/>
    <col min="8195" max="8442" width="9" style="1"/>
    <col min="8443" max="8443" width="33.125" style="1" customWidth="1"/>
    <col min="8444" max="8446" width="15.25" style="1" customWidth="1"/>
    <col min="8447" max="8447" width="42.25" style="1" customWidth="1"/>
    <col min="8448" max="8450" width="15.25" style="1" customWidth="1"/>
    <col min="8451" max="8698" width="9" style="1"/>
    <col min="8699" max="8699" width="33.125" style="1" customWidth="1"/>
    <col min="8700" max="8702" width="15.25" style="1" customWidth="1"/>
    <col min="8703" max="8703" width="42.25" style="1" customWidth="1"/>
    <col min="8704" max="8706" width="15.25" style="1" customWidth="1"/>
    <col min="8707" max="8954" width="9" style="1"/>
    <col min="8955" max="8955" width="33.125" style="1" customWidth="1"/>
    <col min="8956" max="8958" width="15.25" style="1" customWidth="1"/>
    <col min="8959" max="8959" width="42.25" style="1" customWidth="1"/>
    <col min="8960" max="8962" width="15.25" style="1" customWidth="1"/>
    <col min="8963" max="9210" width="9" style="1"/>
    <col min="9211" max="9211" width="33.125" style="1" customWidth="1"/>
    <col min="9212" max="9214" width="15.25" style="1" customWidth="1"/>
    <col min="9215" max="9215" width="42.25" style="1" customWidth="1"/>
    <col min="9216" max="9218" width="15.25" style="1" customWidth="1"/>
    <col min="9219" max="9466" width="9" style="1"/>
    <col min="9467" max="9467" width="33.125" style="1" customWidth="1"/>
    <col min="9468" max="9470" width="15.25" style="1" customWidth="1"/>
    <col min="9471" max="9471" width="42.25" style="1" customWidth="1"/>
    <col min="9472" max="9474" width="15.25" style="1" customWidth="1"/>
    <col min="9475" max="9722" width="9" style="1"/>
    <col min="9723" max="9723" width="33.125" style="1" customWidth="1"/>
    <col min="9724" max="9726" width="15.25" style="1" customWidth="1"/>
    <col min="9727" max="9727" width="42.25" style="1" customWidth="1"/>
    <col min="9728" max="9730" width="15.25" style="1" customWidth="1"/>
    <col min="9731" max="9978" width="9" style="1"/>
    <col min="9979" max="9979" width="33.125" style="1" customWidth="1"/>
    <col min="9980" max="9982" width="15.25" style="1" customWidth="1"/>
    <col min="9983" max="9983" width="42.25" style="1" customWidth="1"/>
    <col min="9984" max="9986" width="15.25" style="1" customWidth="1"/>
    <col min="9987" max="10234" width="9" style="1"/>
    <col min="10235" max="10235" width="33.125" style="1" customWidth="1"/>
    <col min="10236" max="10238" width="15.25" style="1" customWidth="1"/>
    <col min="10239" max="10239" width="42.25" style="1" customWidth="1"/>
    <col min="10240" max="10242" width="15.25" style="1" customWidth="1"/>
    <col min="10243" max="10490" width="9" style="1"/>
    <col min="10491" max="10491" width="33.125" style="1" customWidth="1"/>
    <col min="10492" max="10494" width="15.25" style="1" customWidth="1"/>
    <col min="10495" max="10495" width="42.25" style="1" customWidth="1"/>
    <col min="10496" max="10498" width="15.25" style="1" customWidth="1"/>
    <col min="10499" max="10746" width="9" style="1"/>
    <col min="10747" max="10747" width="33.125" style="1" customWidth="1"/>
    <col min="10748" max="10750" width="15.25" style="1" customWidth="1"/>
    <col min="10751" max="10751" width="42.25" style="1" customWidth="1"/>
    <col min="10752" max="10754" width="15.25" style="1" customWidth="1"/>
    <col min="10755" max="11002" width="9" style="1"/>
    <col min="11003" max="11003" width="33.125" style="1" customWidth="1"/>
    <col min="11004" max="11006" width="15.25" style="1" customWidth="1"/>
    <col min="11007" max="11007" width="42.25" style="1" customWidth="1"/>
    <col min="11008" max="11010" width="15.25" style="1" customWidth="1"/>
    <col min="11011" max="11258" width="9" style="1"/>
    <col min="11259" max="11259" width="33.125" style="1" customWidth="1"/>
    <col min="11260" max="11262" width="15.25" style="1" customWidth="1"/>
    <col min="11263" max="11263" width="42.25" style="1" customWidth="1"/>
    <col min="11264" max="11266" width="15.25" style="1" customWidth="1"/>
    <col min="11267" max="11514" width="9" style="1"/>
    <col min="11515" max="11515" width="33.125" style="1" customWidth="1"/>
    <col min="11516" max="11518" width="15.25" style="1" customWidth="1"/>
    <col min="11519" max="11519" width="42.25" style="1" customWidth="1"/>
    <col min="11520" max="11522" width="15.25" style="1" customWidth="1"/>
    <col min="11523" max="11770" width="9" style="1"/>
    <col min="11771" max="11771" width="33.125" style="1" customWidth="1"/>
    <col min="11772" max="11774" width="15.25" style="1" customWidth="1"/>
    <col min="11775" max="11775" width="42.25" style="1" customWidth="1"/>
    <col min="11776" max="11778" width="15.25" style="1" customWidth="1"/>
    <col min="11779" max="12026" width="9" style="1"/>
    <col min="12027" max="12027" width="33.125" style="1" customWidth="1"/>
    <col min="12028" max="12030" width="15.25" style="1" customWidth="1"/>
    <col min="12031" max="12031" width="42.25" style="1" customWidth="1"/>
    <col min="12032" max="12034" width="15.25" style="1" customWidth="1"/>
    <col min="12035" max="12282" width="9" style="1"/>
    <col min="12283" max="12283" width="33.125" style="1" customWidth="1"/>
    <col min="12284" max="12286" width="15.25" style="1" customWidth="1"/>
    <col min="12287" max="12287" width="42.25" style="1" customWidth="1"/>
    <col min="12288" max="12290" width="15.25" style="1" customWidth="1"/>
    <col min="12291" max="12538" width="9" style="1"/>
    <col min="12539" max="12539" width="33.125" style="1" customWidth="1"/>
    <col min="12540" max="12542" width="15.25" style="1" customWidth="1"/>
    <col min="12543" max="12543" width="42.25" style="1" customWidth="1"/>
    <col min="12544" max="12546" width="15.25" style="1" customWidth="1"/>
    <col min="12547" max="12794" width="9" style="1"/>
    <col min="12795" max="12795" width="33.125" style="1" customWidth="1"/>
    <col min="12796" max="12798" width="15.25" style="1" customWidth="1"/>
    <col min="12799" max="12799" width="42.25" style="1" customWidth="1"/>
    <col min="12800" max="12802" width="15.25" style="1" customWidth="1"/>
    <col min="12803" max="13050" width="9" style="1"/>
    <col min="13051" max="13051" width="33.125" style="1" customWidth="1"/>
    <col min="13052" max="13054" width="15.25" style="1" customWidth="1"/>
    <col min="13055" max="13055" width="42.25" style="1" customWidth="1"/>
    <col min="13056" max="13058" width="15.25" style="1" customWidth="1"/>
    <col min="13059" max="13306" width="9" style="1"/>
    <col min="13307" max="13307" width="33.125" style="1" customWidth="1"/>
    <col min="13308" max="13310" width="15.25" style="1" customWidth="1"/>
    <col min="13311" max="13311" width="42.25" style="1" customWidth="1"/>
    <col min="13312" max="13314" width="15.25" style="1" customWidth="1"/>
    <col min="13315" max="13562" width="9" style="1"/>
    <col min="13563" max="13563" width="33.125" style="1" customWidth="1"/>
    <col min="13564" max="13566" width="15.25" style="1" customWidth="1"/>
    <col min="13567" max="13567" width="42.25" style="1" customWidth="1"/>
    <col min="13568" max="13570" width="15.25" style="1" customWidth="1"/>
    <col min="13571" max="13818" width="9" style="1"/>
    <col min="13819" max="13819" width="33.125" style="1" customWidth="1"/>
    <col min="13820" max="13822" width="15.25" style="1" customWidth="1"/>
    <col min="13823" max="13823" width="42.25" style="1" customWidth="1"/>
    <col min="13824" max="13826" width="15.25" style="1" customWidth="1"/>
    <col min="13827" max="14074" width="9" style="1"/>
    <col min="14075" max="14075" width="33.125" style="1" customWidth="1"/>
    <col min="14076" max="14078" width="15.25" style="1" customWidth="1"/>
    <col min="14079" max="14079" width="42.25" style="1" customWidth="1"/>
    <col min="14080" max="14082" width="15.25" style="1" customWidth="1"/>
    <col min="14083" max="14330" width="9" style="1"/>
    <col min="14331" max="14331" width="33.125" style="1" customWidth="1"/>
    <col min="14332" max="14334" width="15.25" style="1" customWidth="1"/>
    <col min="14335" max="14335" width="42.25" style="1" customWidth="1"/>
    <col min="14336" max="14338" width="15.25" style="1" customWidth="1"/>
    <col min="14339" max="14586" width="9" style="1"/>
    <col min="14587" max="14587" width="33.125" style="1" customWidth="1"/>
    <col min="14588" max="14590" width="15.25" style="1" customWidth="1"/>
    <col min="14591" max="14591" width="42.25" style="1" customWidth="1"/>
    <col min="14592" max="14594" width="15.25" style="1" customWidth="1"/>
    <col min="14595" max="14842" width="9" style="1"/>
    <col min="14843" max="14843" width="33.125" style="1" customWidth="1"/>
    <col min="14844" max="14846" width="15.25" style="1" customWidth="1"/>
    <col min="14847" max="14847" width="42.25" style="1" customWidth="1"/>
    <col min="14848" max="14850" width="15.25" style="1" customWidth="1"/>
    <col min="14851" max="15098" width="9" style="1"/>
    <col min="15099" max="15099" width="33.125" style="1" customWidth="1"/>
    <col min="15100" max="15102" width="15.25" style="1" customWidth="1"/>
    <col min="15103" max="15103" width="42.25" style="1" customWidth="1"/>
    <col min="15104" max="15106" width="15.25" style="1" customWidth="1"/>
    <col min="15107" max="15354" width="9" style="1"/>
    <col min="15355" max="15355" width="33.125" style="1" customWidth="1"/>
    <col min="15356" max="15358" width="15.25" style="1" customWidth="1"/>
    <col min="15359" max="15359" width="42.25" style="1" customWidth="1"/>
    <col min="15360" max="15362" width="15.25" style="1" customWidth="1"/>
    <col min="15363" max="15610" width="9" style="1"/>
    <col min="15611" max="15611" width="33.125" style="1" customWidth="1"/>
    <col min="15612" max="15614" width="15.25" style="1" customWidth="1"/>
    <col min="15615" max="15615" width="42.25" style="1" customWidth="1"/>
    <col min="15616" max="15618" width="15.25" style="1" customWidth="1"/>
    <col min="15619" max="15866" width="9" style="1"/>
    <col min="15867" max="15867" width="33.125" style="1" customWidth="1"/>
    <col min="15868" max="15870" width="15.25" style="1" customWidth="1"/>
    <col min="15871" max="15871" width="42.25" style="1" customWidth="1"/>
    <col min="15872" max="15874" width="15.25" style="1" customWidth="1"/>
    <col min="15875" max="16122" width="9" style="1"/>
    <col min="16123" max="16123" width="33.125" style="1" customWidth="1"/>
    <col min="16124" max="16126" width="15.25" style="1" customWidth="1"/>
    <col min="16127" max="16127" width="42.25" style="1" customWidth="1"/>
    <col min="16128" max="16130" width="15.25" style="1" customWidth="1"/>
    <col min="16131" max="16384" width="9" style="1"/>
  </cols>
  <sheetData>
    <row r="1" ht="40" customHeight="1" spans="1:3">
      <c r="A1" s="23" t="s">
        <v>680</v>
      </c>
      <c r="B1" s="23"/>
      <c r="C1" s="23"/>
    </row>
    <row r="2" ht="23" customHeight="1" spans="1:3">
      <c r="A2" s="3"/>
      <c r="B2" s="4" t="s">
        <v>1</v>
      </c>
      <c r="C2" s="4"/>
    </row>
    <row r="3" ht="35" customHeight="1" spans="1:3">
      <c r="A3" s="5" t="s">
        <v>4</v>
      </c>
      <c r="B3" s="5" t="s">
        <v>681</v>
      </c>
      <c r="C3" s="31" t="s">
        <v>673</v>
      </c>
    </row>
    <row r="4" ht="35" customHeight="1" spans="1:3">
      <c r="A4" s="6" t="s">
        <v>682</v>
      </c>
      <c r="B4" s="7">
        <v>20000</v>
      </c>
      <c r="C4" s="32"/>
    </row>
    <row r="5" ht="35" customHeight="1" spans="1:3">
      <c r="A5" s="6" t="s">
        <v>683</v>
      </c>
      <c r="B5" s="7">
        <v>8700</v>
      </c>
      <c r="C5" s="32"/>
    </row>
    <row r="6" ht="35" customHeight="1" spans="1:3">
      <c r="A6" s="6" t="s">
        <v>684</v>
      </c>
      <c r="B6" s="7"/>
      <c r="C6" s="32"/>
    </row>
    <row r="7" ht="35" customHeight="1" spans="1:3">
      <c r="A7" s="6" t="s">
        <v>685</v>
      </c>
      <c r="B7" s="7">
        <v>4000</v>
      </c>
      <c r="C7" s="32"/>
    </row>
    <row r="8" ht="35" customHeight="1" spans="1:3">
      <c r="A8" s="6" t="s">
        <v>686</v>
      </c>
      <c r="B8" s="7">
        <v>37300</v>
      </c>
      <c r="C8" s="32"/>
    </row>
    <row r="9" ht="35" customHeight="1" spans="1:3">
      <c r="A9" s="26" t="s">
        <v>610</v>
      </c>
      <c r="B9" s="27">
        <f>B8+B6+B5+B7+B4</f>
        <v>70000</v>
      </c>
      <c r="C9" s="32"/>
    </row>
    <row r="10" ht="35" customHeight="1" spans="1:3">
      <c r="A10" s="29" t="s">
        <v>687</v>
      </c>
      <c r="B10" s="27">
        <v>128</v>
      </c>
      <c r="C10" s="32"/>
    </row>
    <row r="11" ht="35" customHeight="1" spans="1:3">
      <c r="A11" s="29" t="s">
        <v>688</v>
      </c>
      <c r="B11" s="27">
        <v>128</v>
      </c>
      <c r="C11" s="32"/>
    </row>
    <row r="12" ht="35" customHeight="1" spans="1:3">
      <c r="A12" s="26" t="s">
        <v>71</v>
      </c>
      <c r="B12" s="30">
        <f>B9+B10+B11</f>
        <v>70256</v>
      </c>
      <c r="C12" s="32"/>
    </row>
  </sheetData>
  <mergeCells count="2">
    <mergeCell ref="A1:C1"/>
    <mergeCell ref="B2:C2"/>
  </mergeCells>
  <printOptions horizontalCentered="1"/>
  <pageMargins left="0.700694444444445" right="0.700694444444445" top="0.751388888888889" bottom="0.751388888888889" header="0.298611111111111" footer="0.298611111111111"/>
  <pageSetup paperSize="9" scale="96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B19" sqref="B19"/>
    </sheetView>
  </sheetViews>
  <sheetFormatPr defaultColWidth="9" defaultRowHeight="14.25" outlineLevelCol="3"/>
  <cols>
    <col min="1" max="1" width="42.125" style="1" customWidth="1"/>
    <col min="2" max="2" width="27.625" style="1" customWidth="1"/>
    <col min="3" max="3" width="9.00833333333333" style="1" customWidth="1"/>
    <col min="4" max="4" width="13.5" style="1" customWidth="1"/>
    <col min="5" max="252" width="9" style="1"/>
    <col min="253" max="253" width="33.125" style="1" customWidth="1"/>
    <col min="254" max="256" width="15.25" style="1" customWidth="1"/>
    <col min="257" max="257" width="42.25" style="1" customWidth="1"/>
    <col min="258" max="260" width="15.25" style="1" customWidth="1"/>
    <col min="261" max="508" width="9" style="1"/>
    <col min="509" max="509" width="33.125" style="1" customWidth="1"/>
    <col min="510" max="512" width="15.25" style="1" customWidth="1"/>
    <col min="513" max="513" width="42.25" style="1" customWidth="1"/>
    <col min="514" max="516" width="15.25" style="1" customWidth="1"/>
    <col min="517" max="764" width="9" style="1"/>
    <col min="765" max="765" width="33.125" style="1" customWidth="1"/>
    <col min="766" max="768" width="15.25" style="1" customWidth="1"/>
    <col min="769" max="769" width="42.25" style="1" customWidth="1"/>
    <col min="770" max="772" width="15.25" style="1" customWidth="1"/>
    <col min="773" max="1020" width="9" style="1"/>
    <col min="1021" max="1021" width="33.125" style="1" customWidth="1"/>
    <col min="1022" max="1024" width="15.25" style="1" customWidth="1"/>
    <col min="1025" max="1025" width="42.25" style="1" customWidth="1"/>
    <col min="1026" max="1028" width="15.25" style="1" customWidth="1"/>
    <col min="1029" max="1276" width="9" style="1"/>
    <col min="1277" max="1277" width="33.125" style="1" customWidth="1"/>
    <col min="1278" max="1280" width="15.25" style="1" customWidth="1"/>
    <col min="1281" max="1281" width="42.25" style="1" customWidth="1"/>
    <col min="1282" max="1284" width="15.25" style="1" customWidth="1"/>
    <col min="1285" max="1532" width="9" style="1"/>
    <col min="1533" max="1533" width="33.125" style="1" customWidth="1"/>
    <col min="1534" max="1536" width="15.25" style="1" customWidth="1"/>
    <col min="1537" max="1537" width="42.25" style="1" customWidth="1"/>
    <col min="1538" max="1540" width="15.25" style="1" customWidth="1"/>
    <col min="1541" max="1788" width="9" style="1"/>
    <col min="1789" max="1789" width="33.125" style="1" customWidth="1"/>
    <col min="1790" max="1792" width="15.25" style="1" customWidth="1"/>
    <col min="1793" max="1793" width="42.25" style="1" customWidth="1"/>
    <col min="1794" max="1796" width="15.25" style="1" customWidth="1"/>
    <col min="1797" max="2044" width="9" style="1"/>
    <col min="2045" max="2045" width="33.125" style="1" customWidth="1"/>
    <col min="2046" max="2048" width="15.25" style="1" customWidth="1"/>
    <col min="2049" max="2049" width="42.25" style="1" customWidth="1"/>
    <col min="2050" max="2052" width="15.25" style="1" customWidth="1"/>
    <col min="2053" max="2300" width="9" style="1"/>
    <col min="2301" max="2301" width="33.125" style="1" customWidth="1"/>
    <col min="2302" max="2304" width="15.25" style="1" customWidth="1"/>
    <col min="2305" max="2305" width="42.25" style="1" customWidth="1"/>
    <col min="2306" max="2308" width="15.25" style="1" customWidth="1"/>
    <col min="2309" max="2556" width="9" style="1"/>
    <col min="2557" max="2557" width="33.125" style="1" customWidth="1"/>
    <col min="2558" max="2560" width="15.25" style="1" customWidth="1"/>
    <col min="2561" max="2561" width="42.25" style="1" customWidth="1"/>
    <col min="2562" max="2564" width="15.25" style="1" customWidth="1"/>
    <col min="2565" max="2812" width="9" style="1"/>
    <col min="2813" max="2813" width="33.125" style="1" customWidth="1"/>
    <col min="2814" max="2816" width="15.25" style="1" customWidth="1"/>
    <col min="2817" max="2817" width="42.25" style="1" customWidth="1"/>
    <col min="2818" max="2820" width="15.25" style="1" customWidth="1"/>
    <col min="2821" max="3068" width="9" style="1"/>
    <col min="3069" max="3069" width="33.125" style="1" customWidth="1"/>
    <col min="3070" max="3072" width="15.25" style="1" customWidth="1"/>
    <col min="3073" max="3073" width="42.25" style="1" customWidth="1"/>
    <col min="3074" max="3076" width="15.25" style="1" customWidth="1"/>
    <col min="3077" max="3324" width="9" style="1"/>
    <col min="3325" max="3325" width="33.125" style="1" customWidth="1"/>
    <col min="3326" max="3328" width="15.25" style="1" customWidth="1"/>
    <col min="3329" max="3329" width="42.25" style="1" customWidth="1"/>
    <col min="3330" max="3332" width="15.25" style="1" customWidth="1"/>
    <col min="3333" max="3580" width="9" style="1"/>
    <col min="3581" max="3581" width="33.125" style="1" customWidth="1"/>
    <col min="3582" max="3584" width="15.25" style="1" customWidth="1"/>
    <col min="3585" max="3585" width="42.25" style="1" customWidth="1"/>
    <col min="3586" max="3588" width="15.25" style="1" customWidth="1"/>
    <col min="3589" max="3836" width="9" style="1"/>
    <col min="3837" max="3837" width="33.125" style="1" customWidth="1"/>
    <col min="3838" max="3840" width="15.25" style="1" customWidth="1"/>
    <col min="3841" max="3841" width="42.25" style="1" customWidth="1"/>
    <col min="3842" max="3844" width="15.25" style="1" customWidth="1"/>
    <col min="3845" max="4092" width="9" style="1"/>
    <col min="4093" max="4093" width="33.125" style="1" customWidth="1"/>
    <col min="4094" max="4096" width="15.25" style="1" customWidth="1"/>
    <col min="4097" max="4097" width="42.25" style="1" customWidth="1"/>
    <col min="4098" max="4100" width="15.25" style="1" customWidth="1"/>
    <col min="4101" max="4348" width="9" style="1"/>
    <col min="4349" max="4349" width="33.125" style="1" customWidth="1"/>
    <col min="4350" max="4352" width="15.25" style="1" customWidth="1"/>
    <col min="4353" max="4353" width="42.25" style="1" customWidth="1"/>
    <col min="4354" max="4356" width="15.25" style="1" customWidth="1"/>
    <col min="4357" max="4604" width="9" style="1"/>
    <col min="4605" max="4605" width="33.125" style="1" customWidth="1"/>
    <col min="4606" max="4608" width="15.25" style="1" customWidth="1"/>
    <col min="4609" max="4609" width="42.25" style="1" customWidth="1"/>
    <col min="4610" max="4612" width="15.25" style="1" customWidth="1"/>
    <col min="4613" max="4860" width="9" style="1"/>
    <col min="4861" max="4861" width="33.125" style="1" customWidth="1"/>
    <col min="4862" max="4864" width="15.25" style="1" customWidth="1"/>
    <col min="4865" max="4865" width="42.25" style="1" customWidth="1"/>
    <col min="4866" max="4868" width="15.25" style="1" customWidth="1"/>
    <col min="4869" max="5116" width="9" style="1"/>
    <col min="5117" max="5117" width="33.125" style="1" customWidth="1"/>
    <col min="5118" max="5120" width="15.25" style="1" customWidth="1"/>
    <col min="5121" max="5121" width="42.25" style="1" customWidth="1"/>
    <col min="5122" max="5124" width="15.25" style="1" customWidth="1"/>
    <col min="5125" max="5372" width="9" style="1"/>
    <col min="5373" max="5373" width="33.125" style="1" customWidth="1"/>
    <col min="5374" max="5376" width="15.25" style="1" customWidth="1"/>
    <col min="5377" max="5377" width="42.25" style="1" customWidth="1"/>
    <col min="5378" max="5380" width="15.25" style="1" customWidth="1"/>
    <col min="5381" max="5628" width="9" style="1"/>
    <col min="5629" max="5629" width="33.125" style="1" customWidth="1"/>
    <col min="5630" max="5632" width="15.25" style="1" customWidth="1"/>
    <col min="5633" max="5633" width="42.25" style="1" customWidth="1"/>
    <col min="5634" max="5636" width="15.25" style="1" customWidth="1"/>
    <col min="5637" max="5884" width="9" style="1"/>
    <col min="5885" max="5885" width="33.125" style="1" customWidth="1"/>
    <col min="5886" max="5888" width="15.25" style="1" customWidth="1"/>
    <col min="5889" max="5889" width="42.25" style="1" customWidth="1"/>
    <col min="5890" max="5892" width="15.25" style="1" customWidth="1"/>
    <col min="5893" max="6140" width="9" style="1"/>
    <col min="6141" max="6141" width="33.125" style="1" customWidth="1"/>
    <col min="6142" max="6144" width="15.25" style="1" customWidth="1"/>
    <col min="6145" max="6145" width="42.25" style="1" customWidth="1"/>
    <col min="6146" max="6148" width="15.25" style="1" customWidth="1"/>
    <col min="6149" max="6396" width="9" style="1"/>
    <col min="6397" max="6397" width="33.125" style="1" customWidth="1"/>
    <col min="6398" max="6400" width="15.25" style="1" customWidth="1"/>
    <col min="6401" max="6401" width="42.25" style="1" customWidth="1"/>
    <col min="6402" max="6404" width="15.25" style="1" customWidth="1"/>
    <col min="6405" max="6652" width="9" style="1"/>
    <col min="6653" max="6653" width="33.125" style="1" customWidth="1"/>
    <col min="6654" max="6656" width="15.25" style="1" customWidth="1"/>
    <col min="6657" max="6657" width="42.25" style="1" customWidth="1"/>
    <col min="6658" max="6660" width="15.25" style="1" customWidth="1"/>
    <col min="6661" max="6908" width="9" style="1"/>
    <col min="6909" max="6909" width="33.125" style="1" customWidth="1"/>
    <col min="6910" max="6912" width="15.25" style="1" customWidth="1"/>
    <col min="6913" max="6913" width="42.25" style="1" customWidth="1"/>
    <col min="6914" max="6916" width="15.25" style="1" customWidth="1"/>
    <col min="6917" max="7164" width="9" style="1"/>
    <col min="7165" max="7165" width="33.125" style="1" customWidth="1"/>
    <col min="7166" max="7168" width="15.25" style="1" customWidth="1"/>
    <col min="7169" max="7169" width="42.25" style="1" customWidth="1"/>
    <col min="7170" max="7172" width="15.25" style="1" customWidth="1"/>
    <col min="7173" max="7420" width="9" style="1"/>
    <col min="7421" max="7421" width="33.125" style="1" customWidth="1"/>
    <col min="7422" max="7424" width="15.25" style="1" customWidth="1"/>
    <col min="7425" max="7425" width="42.25" style="1" customWidth="1"/>
    <col min="7426" max="7428" width="15.25" style="1" customWidth="1"/>
    <col min="7429" max="7676" width="9" style="1"/>
    <col min="7677" max="7677" width="33.125" style="1" customWidth="1"/>
    <col min="7678" max="7680" width="15.25" style="1" customWidth="1"/>
    <col min="7681" max="7681" width="42.25" style="1" customWidth="1"/>
    <col min="7682" max="7684" width="15.25" style="1" customWidth="1"/>
    <col min="7685" max="7932" width="9" style="1"/>
    <col min="7933" max="7933" width="33.125" style="1" customWidth="1"/>
    <col min="7934" max="7936" width="15.25" style="1" customWidth="1"/>
    <col min="7937" max="7937" width="42.25" style="1" customWidth="1"/>
    <col min="7938" max="7940" width="15.25" style="1" customWidth="1"/>
    <col min="7941" max="8188" width="9" style="1"/>
    <col min="8189" max="8189" width="33.125" style="1" customWidth="1"/>
    <col min="8190" max="8192" width="15.25" style="1" customWidth="1"/>
    <col min="8193" max="8193" width="42.25" style="1" customWidth="1"/>
    <col min="8194" max="8196" width="15.25" style="1" customWidth="1"/>
    <col min="8197" max="8444" width="9" style="1"/>
    <col min="8445" max="8445" width="33.125" style="1" customWidth="1"/>
    <col min="8446" max="8448" width="15.25" style="1" customWidth="1"/>
    <col min="8449" max="8449" width="42.25" style="1" customWidth="1"/>
    <col min="8450" max="8452" width="15.25" style="1" customWidth="1"/>
    <col min="8453" max="8700" width="9" style="1"/>
    <col min="8701" max="8701" width="33.125" style="1" customWidth="1"/>
    <col min="8702" max="8704" width="15.25" style="1" customWidth="1"/>
    <col min="8705" max="8705" width="42.25" style="1" customWidth="1"/>
    <col min="8706" max="8708" width="15.25" style="1" customWidth="1"/>
    <col min="8709" max="8956" width="9" style="1"/>
    <col min="8957" max="8957" width="33.125" style="1" customWidth="1"/>
    <col min="8958" max="8960" width="15.25" style="1" customWidth="1"/>
    <col min="8961" max="8961" width="42.25" style="1" customWidth="1"/>
    <col min="8962" max="8964" width="15.25" style="1" customWidth="1"/>
    <col min="8965" max="9212" width="9" style="1"/>
    <col min="9213" max="9213" width="33.125" style="1" customWidth="1"/>
    <col min="9214" max="9216" width="15.25" style="1" customWidth="1"/>
    <col min="9217" max="9217" width="42.25" style="1" customWidth="1"/>
    <col min="9218" max="9220" width="15.25" style="1" customWidth="1"/>
    <col min="9221" max="9468" width="9" style="1"/>
    <col min="9469" max="9469" width="33.125" style="1" customWidth="1"/>
    <col min="9470" max="9472" width="15.25" style="1" customWidth="1"/>
    <col min="9473" max="9473" width="42.25" style="1" customWidth="1"/>
    <col min="9474" max="9476" width="15.25" style="1" customWidth="1"/>
    <col min="9477" max="9724" width="9" style="1"/>
    <col min="9725" max="9725" width="33.125" style="1" customWidth="1"/>
    <col min="9726" max="9728" width="15.25" style="1" customWidth="1"/>
    <col min="9729" max="9729" width="42.25" style="1" customWidth="1"/>
    <col min="9730" max="9732" width="15.25" style="1" customWidth="1"/>
    <col min="9733" max="9980" width="9" style="1"/>
    <col min="9981" max="9981" width="33.125" style="1" customWidth="1"/>
    <col min="9982" max="9984" width="15.25" style="1" customWidth="1"/>
    <col min="9985" max="9985" width="42.25" style="1" customWidth="1"/>
    <col min="9986" max="9988" width="15.25" style="1" customWidth="1"/>
    <col min="9989" max="10236" width="9" style="1"/>
    <col min="10237" max="10237" width="33.125" style="1" customWidth="1"/>
    <col min="10238" max="10240" width="15.25" style="1" customWidth="1"/>
    <col min="10241" max="10241" width="42.25" style="1" customWidth="1"/>
    <col min="10242" max="10244" width="15.25" style="1" customWidth="1"/>
    <col min="10245" max="10492" width="9" style="1"/>
    <col min="10493" max="10493" width="33.125" style="1" customWidth="1"/>
    <col min="10494" max="10496" width="15.25" style="1" customWidth="1"/>
    <col min="10497" max="10497" width="42.25" style="1" customWidth="1"/>
    <col min="10498" max="10500" width="15.25" style="1" customWidth="1"/>
    <col min="10501" max="10748" width="9" style="1"/>
    <col min="10749" max="10749" width="33.125" style="1" customWidth="1"/>
    <col min="10750" max="10752" width="15.25" style="1" customWidth="1"/>
    <col min="10753" max="10753" width="42.25" style="1" customWidth="1"/>
    <col min="10754" max="10756" width="15.25" style="1" customWidth="1"/>
    <col min="10757" max="11004" width="9" style="1"/>
    <col min="11005" max="11005" width="33.125" style="1" customWidth="1"/>
    <col min="11006" max="11008" width="15.25" style="1" customWidth="1"/>
    <col min="11009" max="11009" width="42.25" style="1" customWidth="1"/>
    <col min="11010" max="11012" width="15.25" style="1" customWidth="1"/>
    <col min="11013" max="11260" width="9" style="1"/>
    <col min="11261" max="11261" width="33.125" style="1" customWidth="1"/>
    <col min="11262" max="11264" width="15.25" style="1" customWidth="1"/>
    <col min="11265" max="11265" width="42.25" style="1" customWidth="1"/>
    <col min="11266" max="11268" width="15.25" style="1" customWidth="1"/>
    <col min="11269" max="11516" width="9" style="1"/>
    <col min="11517" max="11517" width="33.125" style="1" customWidth="1"/>
    <col min="11518" max="11520" width="15.25" style="1" customWidth="1"/>
    <col min="11521" max="11521" width="42.25" style="1" customWidth="1"/>
    <col min="11522" max="11524" width="15.25" style="1" customWidth="1"/>
    <col min="11525" max="11772" width="9" style="1"/>
    <col min="11773" max="11773" width="33.125" style="1" customWidth="1"/>
    <col min="11774" max="11776" width="15.25" style="1" customWidth="1"/>
    <col min="11777" max="11777" width="42.25" style="1" customWidth="1"/>
    <col min="11778" max="11780" width="15.25" style="1" customWidth="1"/>
    <col min="11781" max="12028" width="9" style="1"/>
    <col min="12029" max="12029" width="33.125" style="1" customWidth="1"/>
    <col min="12030" max="12032" width="15.25" style="1" customWidth="1"/>
    <col min="12033" max="12033" width="42.25" style="1" customWidth="1"/>
    <col min="12034" max="12036" width="15.25" style="1" customWidth="1"/>
    <col min="12037" max="12284" width="9" style="1"/>
    <col min="12285" max="12285" width="33.125" style="1" customWidth="1"/>
    <col min="12286" max="12288" width="15.25" style="1" customWidth="1"/>
    <col min="12289" max="12289" width="42.25" style="1" customWidth="1"/>
    <col min="12290" max="12292" width="15.25" style="1" customWidth="1"/>
    <col min="12293" max="12540" width="9" style="1"/>
    <col min="12541" max="12541" width="33.125" style="1" customWidth="1"/>
    <col min="12542" max="12544" width="15.25" style="1" customWidth="1"/>
    <col min="12545" max="12545" width="42.25" style="1" customWidth="1"/>
    <col min="12546" max="12548" width="15.25" style="1" customWidth="1"/>
    <col min="12549" max="12796" width="9" style="1"/>
    <col min="12797" max="12797" width="33.125" style="1" customWidth="1"/>
    <col min="12798" max="12800" width="15.25" style="1" customWidth="1"/>
    <col min="12801" max="12801" width="42.25" style="1" customWidth="1"/>
    <col min="12802" max="12804" width="15.25" style="1" customWidth="1"/>
    <col min="12805" max="13052" width="9" style="1"/>
    <col min="13053" max="13053" width="33.125" style="1" customWidth="1"/>
    <col min="13054" max="13056" width="15.25" style="1" customWidth="1"/>
    <col min="13057" max="13057" width="42.25" style="1" customWidth="1"/>
    <col min="13058" max="13060" width="15.25" style="1" customWidth="1"/>
    <col min="13061" max="13308" width="9" style="1"/>
    <col min="13309" max="13309" width="33.125" style="1" customWidth="1"/>
    <col min="13310" max="13312" width="15.25" style="1" customWidth="1"/>
    <col min="13313" max="13313" width="42.25" style="1" customWidth="1"/>
    <col min="13314" max="13316" width="15.25" style="1" customWidth="1"/>
    <col min="13317" max="13564" width="9" style="1"/>
    <col min="13565" max="13565" width="33.125" style="1" customWidth="1"/>
    <col min="13566" max="13568" width="15.25" style="1" customWidth="1"/>
    <col min="13569" max="13569" width="42.25" style="1" customWidth="1"/>
    <col min="13570" max="13572" width="15.25" style="1" customWidth="1"/>
    <col min="13573" max="13820" width="9" style="1"/>
    <col min="13821" max="13821" width="33.125" style="1" customWidth="1"/>
    <col min="13822" max="13824" width="15.25" style="1" customWidth="1"/>
    <col min="13825" max="13825" width="42.25" style="1" customWidth="1"/>
    <col min="13826" max="13828" width="15.25" style="1" customWidth="1"/>
    <col min="13829" max="14076" width="9" style="1"/>
    <col min="14077" max="14077" width="33.125" style="1" customWidth="1"/>
    <col min="14078" max="14080" width="15.25" style="1" customWidth="1"/>
    <col min="14081" max="14081" width="42.25" style="1" customWidth="1"/>
    <col min="14082" max="14084" width="15.25" style="1" customWidth="1"/>
    <col min="14085" max="14332" width="9" style="1"/>
    <col min="14333" max="14333" width="33.125" style="1" customWidth="1"/>
    <col min="14334" max="14336" width="15.25" style="1" customWidth="1"/>
    <col min="14337" max="14337" width="42.25" style="1" customWidth="1"/>
    <col min="14338" max="14340" width="15.25" style="1" customWidth="1"/>
    <col min="14341" max="14588" width="9" style="1"/>
    <col min="14589" max="14589" width="33.125" style="1" customWidth="1"/>
    <col min="14590" max="14592" width="15.25" style="1" customWidth="1"/>
    <col min="14593" max="14593" width="42.25" style="1" customWidth="1"/>
    <col min="14594" max="14596" width="15.25" style="1" customWidth="1"/>
    <col min="14597" max="14844" width="9" style="1"/>
    <col min="14845" max="14845" width="33.125" style="1" customWidth="1"/>
    <col min="14846" max="14848" width="15.25" style="1" customWidth="1"/>
    <col min="14849" max="14849" width="42.25" style="1" customWidth="1"/>
    <col min="14850" max="14852" width="15.25" style="1" customWidth="1"/>
    <col min="14853" max="15100" width="9" style="1"/>
    <col min="15101" max="15101" width="33.125" style="1" customWidth="1"/>
    <col min="15102" max="15104" width="15.25" style="1" customWidth="1"/>
    <col min="15105" max="15105" width="42.25" style="1" customWidth="1"/>
    <col min="15106" max="15108" width="15.25" style="1" customWidth="1"/>
    <col min="15109" max="15356" width="9" style="1"/>
    <col min="15357" max="15357" width="33.125" style="1" customWidth="1"/>
    <col min="15358" max="15360" width="15.25" style="1" customWidth="1"/>
    <col min="15361" max="15361" width="42.25" style="1" customWidth="1"/>
    <col min="15362" max="15364" width="15.25" style="1" customWidth="1"/>
    <col min="15365" max="15612" width="9" style="1"/>
    <col min="15613" max="15613" width="33.125" style="1" customWidth="1"/>
    <col min="15614" max="15616" width="15.25" style="1" customWidth="1"/>
    <col min="15617" max="15617" width="42.25" style="1" customWidth="1"/>
    <col min="15618" max="15620" width="15.25" style="1" customWidth="1"/>
    <col min="15621" max="15868" width="9" style="1"/>
    <col min="15869" max="15869" width="33.125" style="1" customWidth="1"/>
    <col min="15870" max="15872" width="15.25" style="1" customWidth="1"/>
    <col min="15873" max="15873" width="42.25" style="1" customWidth="1"/>
    <col min="15874" max="15876" width="15.25" style="1" customWidth="1"/>
    <col min="15877" max="16124" width="9" style="1"/>
    <col min="16125" max="16125" width="33.125" style="1" customWidth="1"/>
    <col min="16126" max="16128" width="15.25" style="1" customWidth="1"/>
    <col min="16129" max="16129" width="42.25" style="1" customWidth="1"/>
    <col min="16130" max="16132" width="15.25" style="1" customWidth="1"/>
    <col min="16133" max="16384" width="9" style="1"/>
  </cols>
  <sheetData>
    <row r="1" ht="40" customHeight="1" spans="1:4">
      <c r="A1" s="23" t="s">
        <v>689</v>
      </c>
      <c r="B1" s="23"/>
      <c r="C1" s="23"/>
      <c r="D1" s="3"/>
    </row>
    <row r="2" ht="23" customHeight="1" spans="1:3">
      <c r="A2" s="3"/>
      <c r="B2" s="4" t="s">
        <v>1</v>
      </c>
      <c r="C2" s="4"/>
    </row>
    <row r="3" ht="35" customHeight="1" spans="1:3">
      <c r="A3" s="5" t="s">
        <v>4</v>
      </c>
      <c r="B3" s="5" t="s">
        <v>690</v>
      </c>
      <c r="C3" s="24" t="s">
        <v>673</v>
      </c>
    </row>
    <row r="4" s="22" customFormat="1" ht="35" customHeight="1" spans="1:3">
      <c r="A4" s="6" t="s">
        <v>691</v>
      </c>
      <c r="B4" s="7">
        <v>256</v>
      </c>
      <c r="C4" s="25"/>
    </row>
    <row r="5" s="22" customFormat="1" ht="35" customHeight="1" spans="1:3">
      <c r="A5" s="6" t="s">
        <v>692</v>
      </c>
      <c r="B5" s="7">
        <v>4000</v>
      </c>
      <c r="C5" s="25"/>
    </row>
    <row r="6" s="22" customFormat="1" ht="35" customHeight="1" spans="1:3">
      <c r="A6" s="6" t="s">
        <v>693</v>
      </c>
      <c r="B6" s="7">
        <v>14000</v>
      </c>
      <c r="C6" s="25"/>
    </row>
    <row r="7" ht="35" customHeight="1" spans="1:3">
      <c r="A7" s="26" t="s">
        <v>611</v>
      </c>
      <c r="B7" s="27">
        <f>B4+B5+B6</f>
        <v>18256</v>
      </c>
      <c r="C7" s="28"/>
    </row>
    <row r="8" ht="35" customHeight="1" spans="1:3">
      <c r="A8" s="29" t="s">
        <v>67</v>
      </c>
      <c r="B8" s="27">
        <v>36000</v>
      </c>
      <c r="C8" s="28"/>
    </row>
    <row r="9" ht="35" customHeight="1" spans="1:3">
      <c r="A9" s="29" t="s">
        <v>694</v>
      </c>
      <c r="B9" s="27">
        <v>16000</v>
      </c>
      <c r="C9" s="28"/>
    </row>
    <row r="10" ht="35" customHeight="1" spans="1:3">
      <c r="A10" s="26" t="s">
        <v>72</v>
      </c>
      <c r="B10" s="30">
        <f>B7+B8+B9</f>
        <v>70256</v>
      </c>
      <c r="C10" s="24"/>
    </row>
    <row r="11" ht="35" customHeight="1"/>
    <row r="12" ht="35" customHeight="1"/>
  </sheetData>
  <mergeCells count="2">
    <mergeCell ref="A1:C1"/>
    <mergeCell ref="B2:C2"/>
  </mergeCells>
  <printOptions horizontalCentered="1"/>
  <pageMargins left="0.700694444444445" right="0.700694444444445" top="0.751388888888889" bottom="0.751388888888889" header="0.298611111111111" footer="0.298611111111111"/>
  <pageSetup paperSize="9" scale="96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F16" sqref="F16"/>
    </sheetView>
  </sheetViews>
  <sheetFormatPr defaultColWidth="7" defaultRowHeight="25.15" customHeight="1" outlineLevelRow="4" outlineLevelCol="4"/>
  <cols>
    <col min="1" max="2" width="37.875" style="13" customWidth="1"/>
    <col min="3" max="3" width="15.875" style="13" customWidth="1"/>
    <col min="4" max="16384" width="7" style="13"/>
  </cols>
  <sheetData>
    <row r="1" s="12" customFormat="1" ht="42.75" customHeight="1" spans="1:5">
      <c r="A1" s="14" t="s">
        <v>695</v>
      </c>
      <c r="B1" s="14"/>
      <c r="C1" s="12"/>
      <c r="D1" s="15"/>
      <c r="E1" s="15"/>
    </row>
    <row r="2" customHeight="1" spans="1:2">
      <c r="A2" s="16"/>
      <c r="B2" s="17" t="s">
        <v>1</v>
      </c>
    </row>
    <row r="3" ht="40.5" customHeight="1" spans="1:2">
      <c r="A3" s="18" t="s">
        <v>626</v>
      </c>
      <c r="B3" s="18" t="s">
        <v>76</v>
      </c>
    </row>
    <row r="4" ht="36.75" customHeight="1" spans="1:2">
      <c r="A4" s="19" t="s">
        <v>696</v>
      </c>
      <c r="B4" s="20">
        <v>128</v>
      </c>
    </row>
    <row r="5" ht="36.75" customHeight="1" spans="1:2">
      <c r="A5" s="18" t="s">
        <v>83</v>
      </c>
      <c r="B5" s="21">
        <f>B4</f>
        <v>128</v>
      </c>
    </row>
  </sheetData>
  <mergeCells count="1">
    <mergeCell ref="A1:B1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E18" sqref="E18:E19"/>
    </sheetView>
  </sheetViews>
  <sheetFormatPr defaultColWidth="7" defaultRowHeight="11.25" outlineLevelCol="4"/>
  <cols>
    <col min="1" max="1" width="28.625" style="98" customWidth="1"/>
    <col min="2" max="2" width="15.75" style="98" customWidth="1"/>
    <col min="3" max="3" width="10.125" style="98" customWidth="1"/>
    <col min="4" max="4" width="10.75" style="98" customWidth="1"/>
    <col min="5" max="5" width="12.625" style="98" customWidth="1"/>
    <col min="6" max="16384" width="7" style="98"/>
  </cols>
  <sheetData>
    <row r="1" s="12" customFormat="1" ht="42.75" customHeight="1" spans="1:5">
      <c r="A1" s="155" t="s">
        <v>73</v>
      </c>
      <c r="B1" s="155"/>
      <c r="C1" s="155"/>
      <c r="D1" s="155"/>
      <c r="E1" s="155"/>
    </row>
    <row r="2" s="95" customFormat="1" ht="20.25" customHeight="1" spans="1:5">
      <c r="A2" s="156" t="s">
        <v>1</v>
      </c>
      <c r="B2" s="156"/>
      <c r="C2" s="156"/>
      <c r="D2" s="156"/>
      <c r="E2" s="156"/>
    </row>
    <row r="3" ht="56.25" customHeight="1" spans="1:5">
      <c r="A3" s="147" t="s">
        <v>74</v>
      </c>
      <c r="B3" s="147" t="s">
        <v>75</v>
      </c>
      <c r="C3" s="147" t="s">
        <v>76</v>
      </c>
      <c r="D3" s="147" t="s">
        <v>77</v>
      </c>
      <c r="E3" s="147" t="s">
        <v>78</v>
      </c>
    </row>
    <row r="4" ht="25.15" customHeight="1" spans="1:5">
      <c r="A4" s="157" t="s">
        <v>8</v>
      </c>
      <c r="B4" s="21">
        <f>SUM(B5:B19)</f>
        <v>197455</v>
      </c>
      <c r="C4" s="21">
        <f>SUM(C5:C19)</f>
        <v>210580</v>
      </c>
      <c r="D4" s="158">
        <f t="shared" ref="D4:D29" si="0">C4-B4</f>
        <v>13125</v>
      </c>
      <c r="E4" s="159">
        <f t="shared" ref="E4:E19" si="1">(C4-B4)/B4</f>
        <v>0.0664708414575473</v>
      </c>
    </row>
    <row r="5" ht="25.15" customHeight="1" spans="1:5">
      <c r="A5" s="160" t="s">
        <v>10</v>
      </c>
      <c r="B5" s="20">
        <v>95403</v>
      </c>
      <c r="C5" s="20">
        <v>102236</v>
      </c>
      <c r="D5" s="158">
        <f t="shared" si="0"/>
        <v>6833</v>
      </c>
      <c r="E5" s="159">
        <f t="shared" si="1"/>
        <v>0.0716224856660692</v>
      </c>
    </row>
    <row r="6" ht="25.15" customHeight="1" spans="1:5">
      <c r="A6" s="160" t="s">
        <v>12</v>
      </c>
      <c r="B6" s="20">
        <v>13510</v>
      </c>
      <c r="C6" s="20">
        <v>14818</v>
      </c>
      <c r="D6" s="158">
        <f t="shared" si="0"/>
        <v>1308</v>
      </c>
      <c r="E6" s="159">
        <f t="shared" si="1"/>
        <v>0.0968171724648409</v>
      </c>
    </row>
    <row r="7" ht="25.15" customHeight="1" spans="1:5">
      <c r="A7" s="160" t="s">
        <v>14</v>
      </c>
      <c r="B7" s="20">
        <v>1629</v>
      </c>
      <c r="C7" s="20">
        <v>1760</v>
      </c>
      <c r="D7" s="158">
        <f t="shared" si="0"/>
        <v>131</v>
      </c>
      <c r="E7" s="159">
        <f t="shared" si="1"/>
        <v>0.0804174340085942</v>
      </c>
    </row>
    <row r="8" ht="25.15" customHeight="1" spans="1:5">
      <c r="A8" s="160" t="s">
        <v>16</v>
      </c>
      <c r="B8" s="20">
        <v>33394</v>
      </c>
      <c r="C8" s="20">
        <v>36099</v>
      </c>
      <c r="D8" s="158">
        <f t="shared" si="0"/>
        <v>2705</v>
      </c>
      <c r="E8" s="159">
        <f t="shared" si="1"/>
        <v>0.0810025753129305</v>
      </c>
    </row>
    <row r="9" ht="25.15" customHeight="1" spans="1:5">
      <c r="A9" s="160" t="s">
        <v>18</v>
      </c>
      <c r="B9" s="20">
        <v>7973</v>
      </c>
      <c r="C9" s="20">
        <v>8699</v>
      </c>
      <c r="D9" s="158">
        <f t="shared" si="0"/>
        <v>726</v>
      </c>
      <c r="E9" s="159">
        <f t="shared" si="1"/>
        <v>0.091057318449768</v>
      </c>
    </row>
    <row r="10" ht="25.15" customHeight="1" spans="1:5">
      <c r="A10" s="160" t="s">
        <v>20</v>
      </c>
      <c r="B10" s="20">
        <v>4372</v>
      </c>
      <c r="C10" s="20">
        <v>4669</v>
      </c>
      <c r="D10" s="158">
        <f t="shared" si="0"/>
        <v>297</v>
      </c>
      <c r="E10" s="159">
        <f t="shared" si="1"/>
        <v>0.067932296431839</v>
      </c>
    </row>
    <row r="11" ht="25.15" customHeight="1" spans="1:5">
      <c r="A11" s="160" t="s">
        <v>22</v>
      </c>
      <c r="B11" s="20">
        <v>4180</v>
      </c>
      <c r="C11" s="20">
        <v>4536</v>
      </c>
      <c r="D11" s="158">
        <f t="shared" si="0"/>
        <v>356</v>
      </c>
      <c r="E11" s="159">
        <f t="shared" si="1"/>
        <v>0.0851674641148325</v>
      </c>
    </row>
    <row r="12" ht="25.15" customHeight="1" spans="1:5">
      <c r="A12" s="160" t="s">
        <v>24</v>
      </c>
      <c r="B12" s="20">
        <v>6425</v>
      </c>
      <c r="C12" s="20">
        <v>7062</v>
      </c>
      <c r="D12" s="158">
        <f t="shared" si="0"/>
        <v>637</v>
      </c>
      <c r="E12" s="159">
        <f t="shared" si="1"/>
        <v>0.0991439688715953</v>
      </c>
    </row>
    <row r="13" ht="25.15" customHeight="1" spans="1:5">
      <c r="A13" s="160" t="s">
        <v>26</v>
      </c>
      <c r="B13" s="20">
        <v>6219</v>
      </c>
      <c r="C13" s="20">
        <v>6318</v>
      </c>
      <c r="D13" s="158">
        <f t="shared" si="0"/>
        <v>99</v>
      </c>
      <c r="E13" s="159">
        <f t="shared" si="1"/>
        <v>0.0159189580318379</v>
      </c>
    </row>
    <row r="14" ht="25.15" customHeight="1" spans="1:5">
      <c r="A14" s="160" t="s">
        <v>28</v>
      </c>
      <c r="B14" s="20">
        <v>2899</v>
      </c>
      <c r="C14" s="20">
        <v>3090</v>
      </c>
      <c r="D14" s="158">
        <f t="shared" si="0"/>
        <v>191</v>
      </c>
      <c r="E14" s="159">
        <f t="shared" si="1"/>
        <v>0.065884787857882</v>
      </c>
    </row>
    <row r="15" ht="25.15" customHeight="1" spans="1:5">
      <c r="A15" s="160" t="s">
        <v>30</v>
      </c>
      <c r="B15" s="20">
        <v>9665</v>
      </c>
      <c r="C15" s="20">
        <v>9810</v>
      </c>
      <c r="D15" s="158">
        <f t="shared" si="0"/>
        <v>145</v>
      </c>
      <c r="E15" s="159">
        <f t="shared" si="1"/>
        <v>0.0150025866528712</v>
      </c>
    </row>
    <row r="16" ht="25.15" customHeight="1" spans="1:5">
      <c r="A16" s="160" t="s">
        <v>32</v>
      </c>
      <c r="B16" s="20">
        <v>5448</v>
      </c>
      <c r="C16" s="20">
        <v>5620</v>
      </c>
      <c r="D16" s="158">
        <f t="shared" si="0"/>
        <v>172</v>
      </c>
      <c r="E16" s="159">
        <f t="shared" si="1"/>
        <v>0.0315712187958884</v>
      </c>
    </row>
    <row r="17" ht="25.15" customHeight="1" spans="1:5">
      <c r="A17" s="160" t="s">
        <v>34</v>
      </c>
      <c r="B17" s="20">
        <v>5800</v>
      </c>
      <c r="C17" s="20">
        <v>5285</v>
      </c>
      <c r="D17" s="158">
        <f t="shared" si="0"/>
        <v>-515</v>
      </c>
      <c r="E17" s="159">
        <f t="shared" si="1"/>
        <v>-0.0887931034482759</v>
      </c>
    </row>
    <row r="18" ht="25.15" customHeight="1" spans="1:5">
      <c r="A18" s="160" t="s">
        <v>36</v>
      </c>
      <c r="B18" s="20">
        <v>527</v>
      </c>
      <c r="C18" s="20">
        <v>569</v>
      </c>
      <c r="D18" s="158">
        <f t="shared" si="0"/>
        <v>42</v>
      </c>
      <c r="E18" s="159">
        <f t="shared" si="1"/>
        <v>0.079696394686907</v>
      </c>
    </row>
    <row r="19" ht="25.15" customHeight="1" spans="1:5">
      <c r="A19" s="160" t="s">
        <v>79</v>
      </c>
      <c r="B19" s="20">
        <v>11</v>
      </c>
      <c r="C19" s="161">
        <v>9</v>
      </c>
      <c r="D19" s="158">
        <f t="shared" si="0"/>
        <v>-2</v>
      </c>
      <c r="E19" s="159">
        <f t="shared" si="1"/>
        <v>-0.181818181818182</v>
      </c>
    </row>
    <row r="20" ht="25.15" customHeight="1" spans="1:5">
      <c r="A20" s="157" t="s">
        <v>40</v>
      </c>
      <c r="B20" s="21">
        <f>SUM(B21:B28)</f>
        <v>89046</v>
      </c>
      <c r="C20" s="21">
        <f>SUM(C21:C28)</f>
        <v>90246</v>
      </c>
      <c r="D20" s="158">
        <f t="shared" si="0"/>
        <v>1200</v>
      </c>
      <c r="E20" s="159">
        <f t="shared" ref="E20:E29" si="2">(C20-B20)/B20</f>
        <v>0.013476180850347</v>
      </c>
    </row>
    <row r="21" ht="25.15" customHeight="1" spans="1:5">
      <c r="A21" s="160" t="s">
        <v>42</v>
      </c>
      <c r="B21" s="20">
        <v>6776</v>
      </c>
      <c r="C21" s="20">
        <v>12402</v>
      </c>
      <c r="D21" s="158">
        <f t="shared" si="0"/>
        <v>5626</v>
      </c>
      <c r="E21" s="159">
        <f t="shared" si="2"/>
        <v>0.830283353010626</v>
      </c>
    </row>
    <row r="22" ht="25.15" customHeight="1" spans="1:5">
      <c r="A22" s="160" t="s">
        <v>44</v>
      </c>
      <c r="B22" s="20">
        <v>3750</v>
      </c>
      <c r="C22" s="20">
        <v>19116</v>
      </c>
      <c r="D22" s="158">
        <f t="shared" si="0"/>
        <v>15366</v>
      </c>
      <c r="E22" s="159">
        <f t="shared" si="2"/>
        <v>4.0976</v>
      </c>
    </row>
    <row r="23" ht="25.15" customHeight="1" spans="1:5">
      <c r="A23" s="160" t="s">
        <v>46</v>
      </c>
      <c r="B23" s="20">
        <v>6153</v>
      </c>
      <c r="C23" s="20">
        <v>15662</v>
      </c>
      <c r="D23" s="158">
        <f t="shared" si="0"/>
        <v>9509</v>
      </c>
      <c r="E23" s="159">
        <f t="shared" si="2"/>
        <v>1.54542499593694</v>
      </c>
    </row>
    <row r="24" ht="25.15" customHeight="1" spans="1:5">
      <c r="A24" s="160" t="s">
        <v>48</v>
      </c>
      <c r="B24" s="20">
        <v>10891</v>
      </c>
      <c r="C24" s="20">
        <v>6886</v>
      </c>
      <c r="D24" s="158">
        <f t="shared" si="0"/>
        <v>-4005</v>
      </c>
      <c r="E24" s="159">
        <f t="shared" si="2"/>
        <v>-0.367734826921311</v>
      </c>
    </row>
    <row r="25" ht="25.15" customHeight="1" spans="1:5">
      <c r="A25" s="160" t="s">
        <v>50</v>
      </c>
      <c r="B25" s="20">
        <v>59002</v>
      </c>
      <c r="C25" s="20">
        <v>35880</v>
      </c>
      <c r="D25" s="158">
        <f t="shared" si="0"/>
        <v>-23122</v>
      </c>
      <c r="E25" s="159">
        <f t="shared" si="2"/>
        <v>-0.391885020846751</v>
      </c>
    </row>
    <row r="26" ht="25.15" customHeight="1" spans="1:5">
      <c r="A26" s="160" t="s">
        <v>52</v>
      </c>
      <c r="B26" s="20">
        <v>2040</v>
      </c>
      <c r="C26" s="20"/>
      <c r="D26" s="158">
        <f t="shared" si="0"/>
        <v>-2040</v>
      </c>
      <c r="E26" s="159">
        <f t="shared" si="2"/>
        <v>-1</v>
      </c>
    </row>
    <row r="27" ht="25.15" customHeight="1" spans="1:5">
      <c r="A27" s="160" t="s">
        <v>54</v>
      </c>
      <c r="B27" s="20">
        <v>286</v>
      </c>
      <c r="C27" s="20">
        <v>300</v>
      </c>
      <c r="D27" s="158">
        <f t="shared" si="0"/>
        <v>14</v>
      </c>
      <c r="E27" s="159">
        <f t="shared" si="2"/>
        <v>0.048951048951049</v>
      </c>
    </row>
    <row r="28" ht="25.15" customHeight="1" spans="1:5">
      <c r="A28" s="160" t="s">
        <v>38</v>
      </c>
      <c r="B28" s="20">
        <v>148</v>
      </c>
      <c r="C28" s="20"/>
      <c r="D28" s="158">
        <f t="shared" si="0"/>
        <v>-148</v>
      </c>
      <c r="E28" s="159">
        <f t="shared" si="2"/>
        <v>-1</v>
      </c>
    </row>
    <row r="29" ht="25.15" customHeight="1" spans="1:5">
      <c r="A29" s="18" t="s">
        <v>80</v>
      </c>
      <c r="B29" s="21">
        <f>B4+B20</f>
        <v>286501</v>
      </c>
      <c r="C29" s="21">
        <f>C4+C20</f>
        <v>300826</v>
      </c>
      <c r="D29" s="158">
        <f t="shared" si="0"/>
        <v>14325</v>
      </c>
      <c r="E29" s="159">
        <f t="shared" si="2"/>
        <v>0.0499998254805393</v>
      </c>
    </row>
    <row r="30" ht="25.15" customHeight="1" spans="1:5">
      <c r="A30" s="162"/>
      <c r="B30" s="162"/>
      <c r="C30" s="162"/>
      <c r="D30" s="162"/>
      <c r="E30" s="162"/>
    </row>
    <row r="31" ht="13.5" spans="1:5">
      <c r="A31" s="162"/>
      <c r="B31" s="162"/>
      <c r="C31" s="162"/>
      <c r="D31" s="162"/>
      <c r="E31" s="162"/>
    </row>
  </sheetData>
  <mergeCells count="2">
    <mergeCell ref="A1:E1"/>
    <mergeCell ref="A2:E2"/>
  </mergeCells>
  <pageMargins left="0.75" right="0.75" top="1" bottom="1" header="0.51" footer="0.51"/>
  <pageSetup paperSize="9" scale="99" orientation="portrait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Q16" sqref="Q16"/>
    </sheetView>
  </sheetViews>
  <sheetFormatPr defaultColWidth="9" defaultRowHeight="14.25" outlineLevelCol="3"/>
  <cols>
    <col min="1" max="1" width="39.375" customWidth="1"/>
    <col min="2" max="4" width="12.0083333333333" customWidth="1"/>
    <col min="6" max="6" width="12.625"/>
  </cols>
  <sheetData>
    <row r="1" s="1" customFormat="1" ht="40" customHeight="1" spans="1:4">
      <c r="A1" s="3" t="s">
        <v>697</v>
      </c>
      <c r="B1" s="3"/>
      <c r="C1" s="3"/>
      <c r="D1" s="3"/>
    </row>
    <row r="2" s="1" customFormat="1" ht="23" customHeight="1" spans="3:4">
      <c r="C2" s="4" t="s">
        <v>1</v>
      </c>
      <c r="D2" s="4"/>
    </row>
    <row r="3" s="2" customFormat="1" ht="34" customHeight="1" spans="1:4">
      <c r="A3" s="5" t="s">
        <v>698</v>
      </c>
      <c r="B3" s="5" t="s">
        <v>699</v>
      </c>
      <c r="C3" s="5" t="s">
        <v>700</v>
      </c>
      <c r="D3" s="5" t="s">
        <v>701</v>
      </c>
    </row>
    <row r="4" ht="34" customHeight="1" spans="1:4">
      <c r="A4" s="6" t="s">
        <v>702</v>
      </c>
      <c r="B4" s="7">
        <f>B5+B6+B7+B8</f>
        <v>26716</v>
      </c>
      <c r="C4" s="7">
        <f>C5+C6+C7+C8</f>
        <v>25984</v>
      </c>
      <c r="D4" s="8">
        <f t="shared" ref="D4:D13" si="0">C4/B4*100</f>
        <v>97.2600688725857</v>
      </c>
    </row>
    <row r="5" ht="34" customHeight="1" spans="1:4">
      <c r="A5" s="9" t="s">
        <v>703</v>
      </c>
      <c r="B5" s="10">
        <v>4331</v>
      </c>
      <c r="C5" s="10">
        <v>4266</v>
      </c>
      <c r="D5" s="11">
        <f t="shared" si="0"/>
        <v>98.4991918725468</v>
      </c>
    </row>
    <row r="6" ht="34" customHeight="1" spans="1:4">
      <c r="A6" s="9" t="s">
        <v>704</v>
      </c>
      <c r="B6" s="10">
        <v>1624</v>
      </c>
      <c r="C6" s="10">
        <v>199</v>
      </c>
      <c r="D6" s="11">
        <f t="shared" si="0"/>
        <v>12.2536945812808</v>
      </c>
    </row>
    <row r="7" ht="34" customHeight="1" spans="1:4">
      <c r="A7" s="9" t="s">
        <v>705</v>
      </c>
      <c r="B7" s="10">
        <v>20730</v>
      </c>
      <c r="C7" s="10">
        <v>21514</v>
      </c>
      <c r="D7" s="11">
        <f t="shared" si="0"/>
        <v>103.781958514231</v>
      </c>
    </row>
    <row r="8" ht="34" customHeight="1" spans="1:4">
      <c r="A8" s="9" t="s">
        <v>706</v>
      </c>
      <c r="B8" s="10">
        <v>31</v>
      </c>
      <c r="C8" s="10">
        <v>5</v>
      </c>
      <c r="D8" s="11">
        <f t="shared" si="0"/>
        <v>16.1290322580645</v>
      </c>
    </row>
    <row r="9" ht="34" customHeight="1" spans="1:4">
      <c r="A9" s="6" t="s">
        <v>707</v>
      </c>
      <c r="B9" s="7">
        <f>B10+B11+B12</f>
        <v>48455</v>
      </c>
      <c r="C9" s="7">
        <f>C10+C11+C12</f>
        <v>49655</v>
      </c>
      <c r="D9" s="8">
        <f t="shared" si="0"/>
        <v>102.476524610463</v>
      </c>
    </row>
    <row r="10" ht="34" customHeight="1" spans="1:4">
      <c r="A10" s="9" t="s">
        <v>708</v>
      </c>
      <c r="B10" s="10">
        <v>27507</v>
      </c>
      <c r="C10" s="10">
        <v>26454</v>
      </c>
      <c r="D10" s="11">
        <f t="shared" si="0"/>
        <v>96.1718835205584</v>
      </c>
    </row>
    <row r="11" ht="34" customHeight="1" spans="1:4">
      <c r="A11" s="9" t="s">
        <v>709</v>
      </c>
      <c r="B11" s="10">
        <v>26</v>
      </c>
      <c r="C11" s="10">
        <v>45</v>
      </c>
      <c r="D11" s="11">
        <f t="shared" si="0"/>
        <v>173.076923076923</v>
      </c>
    </row>
    <row r="12" ht="34" customHeight="1" spans="1:4">
      <c r="A12" s="9" t="s">
        <v>710</v>
      </c>
      <c r="B12" s="10">
        <v>20922</v>
      </c>
      <c r="C12" s="10">
        <v>23156</v>
      </c>
      <c r="D12" s="11">
        <f t="shared" si="0"/>
        <v>110.677755472708</v>
      </c>
    </row>
    <row r="13" ht="34" customHeight="1" spans="1:4">
      <c r="A13" s="5" t="s">
        <v>711</v>
      </c>
      <c r="B13" s="7">
        <f>B4+B9</f>
        <v>75171</v>
      </c>
      <c r="C13" s="7">
        <f>C4+C9</f>
        <v>75639</v>
      </c>
      <c r="D13" s="8">
        <f t="shared" si="0"/>
        <v>100.622580516423</v>
      </c>
    </row>
    <row r="14" ht="34" customHeight="1"/>
    <row r="15" ht="34" customHeight="1"/>
    <row r="16" ht="34" customHeight="1"/>
  </sheetData>
  <mergeCells count="2">
    <mergeCell ref="A1:D1"/>
    <mergeCell ref="C2:D2"/>
  </mergeCell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Q16" sqref="Q16"/>
    </sheetView>
  </sheetViews>
  <sheetFormatPr defaultColWidth="9" defaultRowHeight="14.25" outlineLevelCol="3"/>
  <cols>
    <col min="1" max="1" width="39.375" customWidth="1"/>
    <col min="2" max="4" width="12.0083333333333" customWidth="1"/>
    <col min="5" max="5" width="12.625"/>
  </cols>
  <sheetData>
    <row r="1" s="1" customFormat="1" ht="40" customHeight="1" spans="1:4">
      <c r="A1" s="3" t="s">
        <v>712</v>
      </c>
      <c r="B1" s="3"/>
      <c r="C1" s="3"/>
      <c r="D1" s="3"/>
    </row>
    <row r="2" s="1" customFormat="1" ht="23" customHeight="1" spans="3:4">
      <c r="C2" s="4" t="s">
        <v>1</v>
      </c>
      <c r="D2" s="4"/>
    </row>
    <row r="3" s="2" customFormat="1" ht="34" customHeight="1" spans="1:4">
      <c r="A3" s="5" t="s">
        <v>698</v>
      </c>
      <c r="B3" s="5" t="s">
        <v>699</v>
      </c>
      <c r="C3" s="5" t="s">
        <v>700</v>
      </c>
      <c r="D3" s="5" t="s">
        <v>701</v>
      </c>
    </row>
    <row r="4" ht="34" customHeight="1" spans="1:4">
      <c r="A4" s="6" t="s">
        <v>713</v>
      </c>
      <c r="B4" s="7">
        <f>B5+B6+B7+B8</f>
        <v>23425</v>
      </c>
      <c r="C4" s="7">
        <f>C5+C6+C7+C8</f>
        <v>25135</v>
      </c>
      <c r="D4" s="8">
        <f t="shared" ref="D4:D10" si="0">C4/B4*100</f>
        <v>107.299893276414</v>
      </c>
    </row>
    <row r="5" ht="34" customHeight="1" spans="1:4">
      <c r="A5" s="9" t="s">
        <v>714</v>
      </c>
      <c r="B5" s="10">
        <v>18509</v>
      </c>
      <c r="C5" s="10">
        <v>20386</v>
      </c>
      <c r="D5" s="11">
        <f t="shared" si="0"/>
        <v>110.141012480415</v>
      </c>
    </row>
    <row r="6" ht="34" customHeight="1" spans="1:4">
      <c r="A6" s="9" t="s">
        <v>715</v>
      </c>
      <c r="B6" s="10">
        <v>1188</v>
      </c>
      <c r="C6" s="10">
        <v>1319</v>
      </c>
      <c r="D6" s="11">
        <f t="shared" si="0"/>
        <v>111.026936026936</v>
      </c>
    </row>
    <row r="7" ht="34" customHeight="1" spans="1:4">
      <c r="A7" s="9" t="s">
        <v>716</v>
      </c>
      <c r="B7" s="10">
        <v>31</v>
      </c>
      <c r="C7" s="10">
        <v>33</v>
      </c>
      <c r="D7" s="11">
        <f t="shared" si="0"/>
        <v>106.451612903226</v>
      </c>
    </row>
    <row r="8" ht="34" customHeight="1" spans="1:4">
      <c r="A8" s="9" t="s">
        <v>717</v>
      </c>
      <c r="B8" s="10">
        <v>3697</v>
      </c>
      <c r="C8" s="10">
        <v>3397</v>
      </c>
      <c r="D8" s="11">
        <f t="shared" si="0"/>
        <v>91.885312415472</v>
      </c>
    </row>
    <row r="9" ht="34" customHeight="1" spans="1:4">
      <c r="A9" s="6" t="s">
        <v>718</v>
      </c>
      <c r="B9" s="7">
        <f>B10</f>
        <v>48435</v>
      </c>
      <c r="C9" s="7">
        <f>C10</f>
        <v>49655</v>
      </c>
      <c r="D9" s="8">
        <f t="shared" si="0"/>
        <v>102.518839682048</v>
      </c>
    </row>
    <row r="10" ht="34" customHeight="1" spans="1:4">
      <c r="A10" s="9" t="s">
        <v>719</v>
      </c>
      <c r="B10" s="10">
        <v>48435</v>
      </c>
      <c r="C10" s="10">
        <v>49655</v>
      </c>
      <c r="D10" s="11">
        <f t="shared" si="0"/>
        <v>102.518839682048</v>
      </c>
    </row>
    <row r="11" ht="34" customHeight="1" spans="1:4">
      <c r="A11" s="6" t="s">
        <v>720</v>
      </c>
      <c r="B11" s="7"/>
      <c r="C11" s="7"/>
      <c r="D11" s="8"/>
    </row>
    <row r="12" ht="34" customHeight="1" spans="1:4">
      <c r="A12" s="5" t="s">
        <v>721</v>
      </c>
      <c r="B12" s="7">
        <f>B4+B9+B11</f>
        <v>71860</v>
      </c>
      <c r="C12" s="7">
        <f>C4+C9+C11</f>
        <v>74790</v>
      </c>
      <c r="D12" s="8">
        <f>C12/B12*100</f>
        <v>104.077372669079</v>
      </c>
    </row>
    <row r="13" ht="34" customHeight="1"/>
    <row r="14" ht="34" customHeight="1"/>
    <row r="15" ht="34" customHeight="1"/>
    <row r="16" ht="34" customHeight="1"/>
  </sheetData>
  <mergeCells count="2">
    <mergeCell ref="A1:D1"/>
    <mergeCell ref="C2:D2"/>
  </mergeCell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C5" sqref="C5:C27"/>
    </sheetView>
  </sheetViews>
  <sheetFormatPr defaultColWidth="8" defaultRowHeight="24.95" customHeight="1" outlineLevelCol="4"/>
  <cols>
    <col min="1" max="1" width="28.25" style="136" customWidth="1"/>
    <col min="2" max="2" width="11.5" style="137" customWidth="1"/>
    <col min="3" max="3" width="11.25" style="138" customWidth="1"/>
    <col min="4" max="4" width="12.375" style="135" customWidth="1"/>
    <col min="5" max="5" width="13.375" style="139" customWidth="1"/>
    <col min="6" max="243" width="8" style="135" customWidth="1"/>
    <col min="244" max="244" width="8" style="135"/>
    <col min="245" max="16378" width="8" style="98"/>
    <col min="16379" max="16384" width="8" style="140"/>
  </cols>
  <sheetData>
    <row r="1" s="12" customFormat="1" ht="42.75" customHeight="1" spans="1:5">
      <c r="A1" s="141" t="s">
        <v>81</v>
      </c>
      <c r="B1" s="142"/>
      <c r="C1" s="142"/>
      <c r="D1" s="142"/>
      <c r="E1" s="143"/>
    </row>
    <row r="2" s="95" customFormat="1" ht="20.25" customHeight="1" spans="1:5">
      <c r="A2" s="144" t="s">
        <v>1</v>
      </c>
      <c r="B2" s="145"/>
      <c r="C2" s="145"/>
      <c r="D2" s="145"/>
      <c r="E2" s="145"/>
    </row>
    <row r="3" s="134" customFormat="1" ht="39" customHeight="1" spans="1:5">
      <c r="A3" s="146" t="s">
        <v>82</v>
      </c>
      <c r="B3" s="146" t="s">
        <v>75</v>
      </c>
      <c r="C3" s="146" t="s">
        <v>76</v>
      </c>
      <c r="D3" s="147" t="s">
        <v>77</v>
      </c>
      <c r="E3" s="148" t="s">
        <v>78</v>
      </c>
    </row>
    <row r="4" s="134" customFormat="1" customHeight="1" spans="1:5">
      <c r="A4" s="149" t="s">
        <v>83</v>
      </c>
      <c r="B4" s="150">
        <f>SUM(B5:B27)</f>
        <v>551828</v>
      </c>
      <c r="C4" s="150">
        <f>SUM(C5:C27)</f>
        <v>554473</v>
      </c>
      <c r="D4" s="151">
        <f t="shared" ref="D4:D27" si="0">C4-B4</f>
        <v>2645</v>
      </c>
      <c r="E4" s="152">
        <f t="shared" ref="E4:E19" si="1">D4/B4</f>
        <v>0.00479316018759468</v>
      </c>
    </row>
    <row r="5" s="134" customFormat="1" ht="39" customHeight="1" spans="1:5">
      <c r="A5" s="153" t="s">
        <v>9</v>
      </c>
      <c r="B5" s="153">
        <v>80343</v>
      </c>
      <c r="C5" s="153">
        <v>180202</v>
      </c>
      <c r="D5" s="151">
        <f t="shared" si="0"/>
        <v>99859</v>
      </c>
      <c r="E5" s="152">
        <f t="shared" si="1"/>
        <v>1.242908529679</v>
      </c>
    </row>
    <row r="6" s="134" customFormat="1" customHeight="1" spans="1:5">
      <c r="A6" s="153" t="s">
        <v>11</v>
      </c>
      <c r="B6" s="153">
        <v>242</v>
      </c>
      <c r="C6" s="153">
        <v>151</v>
      </c>
      <c r="D6" s="151">
        <f t="shared" si="0"/>
        <v>-91</v>
      </c>
      <c r="E6" s="152">
        <f t="shared" si="1"/>
        <v>-0.37603305785124</v>
      </c>
    </row>
    <row r="7" s="135" customFormat="1" customHeight="1" spans="1:5">
      <c r="A7" s="153" t="s">
        <v>13</v>
      </c>
      <c r="B7" s="153">
        <v>17601</v>
      </c>
      <c r="C7" s="153">
        <v>16367</v>
      </c>
      <c r="D7" s="151">
        <f t="shared" si="0"/>
        <v>-1234</v>
      </c>
      <c r="E7" s="152">
        <f t="shared" si="1"/>
        <v>-0.0701096528606329</v>
      </c>
    </row>
    <row r="8" s="135" customFormat="1" customHeight="1" spans="1:5">
      <c r="A8" s="153" t="s">
        <v>15</v>
      </c>
      <c r="B8" s="153">
        <v>84574</v>
      </c>
      <c r="C8" s="153">
        <v>89625</v>
      </c>
      <c r="D8" s="151">
        <f t="shared" si="0"/>
        <v>5051</v>
      </c>
      <c r="E8" s="152">
        <f t="shared" si="1"/>
        <v>0.0597228462648095</v>
      </c>
    </row>
    <row r="9" s="135" customFormat="1" customHeight="1" spans="1:5">
      <c r="A9" s="153" t="s">
        <v>17</v>
      </c>
      <c r="B9" s="153">
        <v>29531</v>
      </c>
      <c r="C9" s="153">
        <v>644</v>
      </c>
      <c r="D9" s="151">
        <f t="shared" si="0"/>
        <v>-28887</v>
      </c>
      <c r="E9" s="152">
        <f t="shared" si="1"/>
        <v>-0.978192407978057</v>
      </c>
    </row>
    <row r="10" s="135" customFormat="1" customHeight="1" spans="1:5">
      <c r="A10" s="153" t="s">
        <v>19</v>
      </c>
      <c r="B10" s="153">
        <v>11920</v>
      </c>
      <c r="C10" s="153">
        <v>3368</v>
      </c>
      <c r="D10" s="151">
        <f t="shared" si="0"/>
        <v>-8552</v>
      </c>
      <c r="E10" s="152">
        <f t="shared" si="1"/>
        <v>-0.71744966442953</v>
      </c>
    </row>
    <row r="11" s="135" customFormat="1" customHeight="1" spans="1:5">
      <c r="A11" s="153" t="s">
        <v>21</v>
      </c>
      <c r="B11" s="153">
        <v>54937</v>
      </c>
      <c r="C11" s="153">
        <v>57800</v>
      </c>
      <c r="D11" s="151">
        <f t="shared" si="0"/>
        <v>2863</v>
      </c>
      <c r="E11" s="152">
        <f t="shared" si="1"/>
        <v>0.0521142399475763</v>
      </c>
    </row>
    <row r="12" s="135" customFormat="1" customHeight="1" spans="1:5">
      <c r="A12" s="153" t="s">
        <v>23</v>
      </c>
      <c r="B12" s="153">
        <v>35580</v>
      </c>
      <c r="C12" s="153">
        <v>29456</v>
      </c>
      <c r="D12" s="151">
        <f t="shared" si="0"/>
        <v>-6124</v>
      </c>
      <c r="E12" s="152">
        <f t="shared" si="1"/>
        <v>-0.172119168071951</v>
      </c>
    </row>
    <row r="13" s="135" customFormat="1" customHeight="1" spans="1:5">
      <c r="A13" s="153" t="s">
        <v>25</v>
      </c>
      <c r="B13" s="153">
        <v>7764</v>
      </c>
      <c r="C13" s="153">
        <v>7785</v>
      </c>
      <c r="D13" s="151">
        <f t="shared" si="0"/>
        <v>21</v>
      </c>
      <c r="E13" s="152">
        <f t="shared" si="1"/>
        <v>0.0027047913446677</v>
      </c>
    </row>
    <row r="14" s="135" customFormat="1" customHeight="1" spans="1:5">
      <c r="A14" s="153" t="s">
        <v>27</v>
      </c>
      <c r="B14" s="153">
        <v>76683</v>
      </c>
      <c r="C14" s="153">
        <v>8940</v>
      </c>
      <c r="D14" s="151">
        <f t="shared" si="0"/>
        <v>-67743</v>
      </c>
      <c r="E14" s="152">
        <f t="shared" si="1"/>
        <v>-0.883416141778491</v>
      </c>
    </row>
    <row r="15" s="135" customFormat="1" customHeight="1" spans="1:5">
      <c r="A15" s="153" t="s">
        <v>29</v>
      </c>
      <c r="B15" s="153">
        <v>73685</v>
      </c>
      <c r="C15" s="153">
        <v>72466</v>
      </c>
      <c r="D15" s="151">
        <f t="shared" si="0"/>
        <v>-1219</v>
      </c>
      <c r="E15" s="152">
        <f t="shared" si="1"/>
        <v>-0.0165433941779195</v>
      </c>
    </row>
    <row r="16" s="135" customFormat="1" customHeight="1" spans="1:5">
      <c r="A16" s="153" t="s">
        <v>31</v>
      </c>
      <c r="B16" s="153">
        <v>23329</v>
      </c>
      <c r="C16" s="153">
        <v>22242</v>
      </c>
      <c r="D16" s="151">
        <f t="shared" si="0"/>
        <v>-1087</v>
      </c>
      <c r="E16" s="152">
        <f t="shared" si="1"/>
        <v>-0.0465943675253976</v>
      </c>
    </row>
    <row r="17" s="135" customFormat="1" customHeight="1" spans="1:5">
      <c r="A17" s="153" t="s">
        <v>33</v>
      </c>
      <c r="B17" s="153">
        <v>3461</v>
      </c>
      <c r="C17" s="153">
        <v>1017</v>
      </c>
      <c r="D17" s="151">
        <f t="shared" si="0"/>
        <v>-2444</v>
      </c>
      <c r="E17" s="152">
        <f t="shared" si="1"/>
        <v>-0.706154290667437</v>
      </c>
    </row>
    <row r="18" s="135" customFormat="1" customHeight="1" spans="1:5">
      <c r="A18" s="153" t="s">
        <v>35</v>
      </c>
      <c r="B18" s="153">
        <v>1084</v>
      </c>
      <c r="C18" s="153">
        <v>423</v>
      </c>
      <c r="D18" s="151">
        <f t="shared" si="0"/>
        <v>-661</v>
      </c>
      <c r="E18" s="152">
        <f t="shared" si="1"/>
        <v>-0.609778597785978</v>
      </c>
    </row>
    <row r="19" s="135" customFormat="1" customHeight="1" spans="1:5">
      <c r="A19" s="153" t="s">
        <v>37</v>
      </c>
      <c r="B19" s="153">
        <v>40</v>
      </c>
      <c r="C19" s="153"/>
      <c r="D19" s="151">
        <f t="shared" si="0"/>
        <v>-40</v>
      </c>
      <c r="E19" s="152">
        <f t="shared" si="1"/>
        <v>-1</v>
      </c>
    </row>
    <row r="20" s="135" customFormat="1" customHeight="1" spans="1:5">
      <c r="A20" s="153" t="s">
        <v>39</v>
      </c>
      <c r="B20" s="153"/>
      <c r="C20" s="153">
        <v>400</v>
      </c>
      <c r="D20" s="151">
        <f t="shared" si="0"/>
        <v>400</v>
      </c>
      <c r="E20" s="152"/>
    </row>
    <row r="21" s="135" customFormat="1" customHeight="1" spans="1:5">
      <c r="A21" s="153" t="s">
        <v>41</v>
      </c>
      <c r="B21" s="153">
        <v>5109</v>
      </c>
      <c r="C21" s="153">
        <v>1406</v>
      </c>
      <c r="D21" s="151">
        <f t="shared" si="0"/>
        <v>-3703</v>
      </c>
      <c r="E21" s="152">
        <f t="shared" ref="E21:E24" si="2">D21/B21</f>
        <v>-0.724799373654335</v>
      </c>
    </row>
    <row r="22" s="135" customFormat="1" customHeight="1" spans="1:5">
      <c r="A22" s="153" t="s">
        <v>43</v>
      </c>
      <c r="B22" s="153">
        <v>11084</v>
      </c>
      <c r="C22" s="153">
        <v>10533</v>
      </c>
      <c r="D22" s="151">
        <f t="shared" si="0"/>
        <v>-551</v>
      </c>
      <c r="E22" s="152">
        <f t="shared" si="2"/>
        <v>-0.0497112955611693</v>
      </c>
    </row>
    <row r="23" s="135" customFormat="1" customHeight="1" spans="1:5">
      <c r="A23" s="153" t="s">
        <v>84</v>
      </c>
      <c r="B23" s="153">
        <v>628</v>
      </c>
      <c r="C23" s="153">
        <v>2092</v>
      </c>
      <c r="D23" s="151">
        <f t="shared" si="0"/>
        <v>1464</v>
      </c>
      <c r="E23" s="152">
        <f t="shared" si="2"/>
        <v>2.3312101910828</v>
      </c>
    </row>
    <row r="24" s="135" customFormat="1" customHeight="1" spans="1:5">
      <c r="A24" s="153" t="s">
        <v>47</v>
      </c>
      <c r="B24" s="153">
        <v>7072</v>
      </c>
      <c r="C24" s="153">
        <v>7510</v>
      </c>
      <c r="D24" s="151">
        <f t="shared" si="0"/>
        <v>438</v>
      </c>
      <c r="E24" s="152">
        <f t="shared" si="2"/>
        <v>0.0619343891402715</v>
      </c>
    </row>
    <row r="25" s="135" customFormat="1" customHeight="1" spans="1:5">
      <c r="A25" s="153" t="s">
        <v>49</v>
      </c>
      <c r="B25" s="153"/>
      <c r="C25" s="153">
        <v>3000</v>
      </c>
      <c r="D25" s="151">
        <f t="shared" si="0"/>
        <v>3000</v>
      </c>
      <c r="E25" s="152"/>
    </row>
    <row r="26" s="135" customFormat="1" customHeight="1" spans="1:5">
      <c r="A26" s="153" t="s">
        <v>51</v>
      </c>
      <c r="B26" s="153">
        <v>23188</v>
      </c>
      <c r="C26" s="154">
        <v>33927</v>
      </c>
      <c r="D26" s="151">
        <f t="shared" si="0"/>
        <v>10739</v>
      </c>
      <c r="E26" s="152">
        <f>D26/B26</f>
        <v>0.463127479730895</v>
      </c>
    </row>
    <row r="27" s="135" customFormat="1" customHeight="1" spans="1:5">
      <c r="A27" s="153" t="s">
        <v>53</v>
      </c>
      <c r="B27" s="153">
        <v>3973</v>
      </c>
      <c r="C27" s="154">
        <v>5119</v>
      </c>
      <c r="D27" s="151">
        <f t="shared" si="0"/>
        <v>1146</v>
      </c>
      <c r="E27" s="152">
        <f>D27/B27</f>
        <v>0.288447017367229</v>
      </c>
    </row>
  </sheetData>
  <mergeCells count="2">
    <mergeCell ref="A1:E1"/>
    <mergeCell ref="A2:E2"/>
  </mergeCells>
  <printOptions horizontalCentered="1"/>
  <pageMargins left="0.751388888888889" right="0.751388888888889" top="1" bottom="1" header="0.511805555555556" footer="0.511805555555556"/>
  <pageSetup paperSize="9" scale="90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9"/>
  <sheetViews>
    <sheetView showGridLines="0" showZeros="0" zoomScaleSheetLayoutView="60" workbookViewId="0">
      <selection activeCell="G6" sqref="G6"/>
    </sheetView>
  </sheetViews>
  <sheetFormatPr defaultColWidth="6.875" defaultRowHeight="11.25" outlineLevelCol="6"/>
  <cols>
    <col min="1" max="1" width="12.875" style="121" customWidth="1"/>
    <col min="2" max="2" width="24.625" style="122" customWidth="1"/>
    <col min="3" max="7" width="15.125" style="121" customWidth="1"/>
    <col min="8" max="242" width="6.875" style="121" customWidth="1"/>
    <col min="243" max="16384" width="6.875" style="121"/>
  </cols>
  <sheetData>
    <row r="1" ht="39" customHeight="1" spans="1:7">
      <c r="A1" s="123" t="s">
        <v>81</v>
      </c>
      <c r="B1" s="123"/>
      <c r="C1" s="123"/>
      <c r="D1" s="123"/>
      <c r="E1" s="123"/>
      <c r="F1" s="123"/>
      <c r="G1" s="124"/>
    </row>
    <row r="2" ht="18" customHeight="1" spans="1:7">
      <c r="A2" s="125"/>
      <c r="B2" s="125"/>
      <c r="C2" s="125"/>
      <c r="D2" s="125"/>
      <c r="E2" s="125"/>
      <c r="F2" s="125"/>
      <c r="G2" s="126" t="s">
        <v>1</v>
      </c>
    </row>
    <row r="3" ht="22.5" customHeight="1" spans="1:7">
      <c r="A3" s="127" t="s">
        <v>85</v>
      </c>
      <c r="B3" s="127" t="s">
        <v>86</v>
      </c>
      <c r="C3" s="127" t="s">
        <v>83</v>
      </c>
      <c r="D3" s="127" t="s">
        <v>87</v>
      </c>
      <c r="E3" s="127" t="s">
        <v>88</v>
      </c>
      <c r="F3" s="127" t="s">
        <v>89</v>
      </c>
      <c r="G3" s="128" t="s">
        <v>90</v>
      </c>
    </row>
    <row r="4" ht="18" customHeight="1" spans="1:7">
      <c r="A4" s="127"/>
      <c r="B4" s="127"/>
      <c r="C4" s="129"/>
      <c r="D4" s="129"/>
      <c r="E4" s="129"/>
      <c r="F4" s="129"/>
      <c r="G4" s="128"/>
    </row>
    <row r="5" ht="23.25" customHeight="1" spans="1:7">
      <c r="A5" s="127"/>
      <c r="B5" s="127"/>
      <c r="C5" s="130">
        <f>SUM(D5:G5)</f>
        <v>554473</v>
      </c>
      <c r="D5" s="130">
        <f>SUM(D6:D249)</f>
        <v>135808</v>
      </c>
      <c r="E5" s="130">
        <f>SUM(E6:E249)</f>
        <v>16870</v>
      </c>
      <c r="F5" s="130">
        <f>SUM(F6:F249)</f>
        <v>3917</v>
      </c>
      <c r="G5" s="130">
        <f>SUM(G6:G249)</f>
        <v>397878</v>
      </c>
    </row>
    <row r="6" ht="28.5" customHeight="1" spans="1:7">
      <c r="A6" s="131" t="s">
        <v>91</v>
      </c>
      <c r="B6" s="132" t="s">
        <v>92</v>
      </c>
      <c r="C6" s="133">
        <f t="shared" ref="C6:C69" si="0">D6+E6+F6+G6</f>
        <v>2552</v>
      </c>
      <c r="D6" s="133">
        <v>514</v>
      </c>
      <c r="E6" s="133">
        <v>119</v>
      </c>
      <c r="F6" s="133">
        <v>2</v>
      </c>
      <c r="G6" s="133">
        <v>1917</v>
      </c>
    </row>
    <row r="7" ht="28.5" customHeight="1" spans="1:7">
      <c r="A7" s="131" t="s">
        <v>93</v>
      </c>
      <c r="B7" s="132" t="s">
        <v>94</v>
      </c>
      <c r="C7" s="133">
        <f t="shared" si="0"/>
        <v>250</v>
      </c>
      <c r="D7" s="133">
        <v>0</v>
      </c>
      <c r="E7" s="133">
        <v>0</v>
      </c>
      <c r="F7" s="133">
        <v>0</v>
      </c>
      <c r="G7" s="133">
        <v>250</v>
      </c>
    </row>
    <row r="8" ht="28.5" customHeight="1" spans="1:7">
      <c r="A8" s="131" t="s">
        <v>95</v>
      </c>
      <c r="B8" s="132" t="s">
        <v>92</v>
      </c>
      <c r="C8" s="133">
        <f t="shared" si="0"/>
        <v>522</v>
      </c>
      <c r="D8" s="133">
        <v>336</v>
      </c>
      <c r="E8" s="133">
        <v>84</v>
      </c>
      <c r="F8" s="133">
        <v>2</v>
      </c>
      <c r="G8" s="133">
        <v>100</v>
      </c>
    </row>
    <row r="9" ht="28.5" customHeight="1" spans="1:7">
      <c r="A9" s="131" t="s">
        <v>96</v>
      </c>
      <c r="B9" s="132" t="s">
        <v>92</v>
      </c>
      <c r="C9" s="133">
        <f t="shared" si="0"/>
        <v>13774</v>
      </c>
      <c r="D9" s="133">
        <v>10931</v>
      </c>
      <c r="E9" s="133">
        <v>1677</v>
      </c>
      <c r="F9" s="133">
        <v>90</v>
      </c>
      <c r="G9" s="133">
        <v>1076</v>
      </c>
    </row>
    <row r="10" ht="28.5" customHeight="1" spans="1:7">
      <c r="A10" s="131" t="s">
        <v>97</v>
      </c>
      <c r="B10" s="132" t="s">
        <v>98</v>
      </c>
      <c r="C10" s="133">
        <f t="shared" si="0"/>
        <v>650</v>
      </c>
      <c r="D10" s="133">
        <v>0</v>
      </c>
      <c r="E10" s="133">
        <v>0</v>
      </c>
      <c r="F10" s="133">
        <v>0</v>
      </c>
      <c r="G10" s="133">
        <v>650</v>
      </c>
    </row>
    <row r="11" ht="28.5" customHeight="1" spans="1:7">
      <c r="A11" s="131" t="s">
        <v>99</v>
      </c>
      <c r="B11" s="132" t="s">
        <v>100</v>
      </c>
      <c r="C11" s="133">
        <f t="shared" si="0"/>
        <v>36</v>
      </c>
      <c r="D11" s="133">
        <v>0</v>
      </c>
      <c r="E11" s="133">
        <v>0</v>
      </c>
      <c r="F11" s="133">
        <v>0</v>
      </c>
      <c r="G11" s="133">
        <v>36</v>
      </c>
    </row>
    <row r="12" ht="28.5" customHeight="1" spans="1:7">
      <c r="A12" s="131" t="s">
        <v>101</v>
      </c>
      <c r="B12" s="132" t="s">
        <v>92</v>
      </c>
      <c r="C12" s="133">
        <f t="shared" si="0"/>
        <v>539</v>
      </c>
      <c r="D12" s="133">
        <v>448</v>
      </c>
      <c r="E12" s="133">
        <v>91</v>
      </c>
      <c r="F12" s="133">
        <v>0</v>
      </c>
      <c r="G12" s="133">
        <v>0</v>
      </c>
    </row>
    <row r="13" ht="28.5" customHeight="1" spans="1:7">
      <c r="A13" s="131" t="s">
        <v>102</v>
      </c>
      <c r="B13" s="132" t="s">
        <v>92</v>
      </c>
      <c r="C13" s="133">
        <f t="shared" si="0"/>
        <v>273</v>
      </c>
      <c r="D13" s="133">
        <v>230</v>
      </c>
      <c r="E13" s="133">
        <v>42</v>
      </c>
      <c r="F13" s="133">
        <v>1</v>
      </c>
      <c r="G13" s="133">
        <v>0</v>
      </c>
    </row>
    <row r="14" ht="28.5" customHeight="1" spans="1:7">
      <c r="A14" s="131" t="s">
        <v>103</v>
      </c>
      <c r="B14" s="132" t="s">
        <v>92</v>
      </c>
      <c r="C14" s="133">
        <f t="shared" si="0"/>
        <v>1605</v>
      </c>
      <c r="D14" s="133">
        <v>1356</v>
      </c>
      <c r="E14" s="133">
        <v>139</v>
      </c>
      <c r="F14" s="133">
        <v>11</v>
      </c>
      <c r="G14" s="133">
        <v>99</v>
      </c>
    </row>
    <row r="15" ht="28.5" customHeight="1" spans="1:7">
      <c r="A15" s="131" t="s">
        <v>104</v>
      </c>
      <c r="B15" s="132" t="s">
        <v>105</v>
      </c>
      <c r="C15" s="133">
        <f t="shared" si="0"/>
        <v>70</v>
      </c>
      <c r="D15" s="133">
        <v>0</v>
      </c>
      <c r="E15" s="133">
        <v>0</v>
      </c>
      <c r="F15" s="133">
        <v>0</v>
      </c>
      <c r="G15" s="133">
        <v>70</v>
      </c>
    </row>
    <row r="16" ht="28.5" customHeight="1" spans="1:7">
      <c r="A16" s="131" t="s">
        <v>106</v>
      </c>
      <c r="B16" s="132" t="s">
        <v>107</v>
      </c>
      <c r="C16" s="133">
        <f t="shared" si="0"/>
        <v>380</v>
      </c>
      <c r="D16" s="133">
        <v>0</v>
      </c>
      <c r="E16" s="133">
        <v>0</v>
      </c>
      <c r="F16" s="133">
        <v>0</v>
      </c>
      <c r="G16" s="133">
        <v>380</v>
      </c>
    </row>
    <row r="17" ht="28.5" customHeight="1" spans="1:7">
      <c r="A17" s="131" t="s">
        <v>108</v>
      </c>
      <c r="B17" s="132" t="s">
        <v>109</v>
      </c>
      <c r="C17" s="133">
        <f t="shared" si="0"/>
        <v>16</v>
      </c>
      <c r="D17" s="133">
        <v>0</v>
      </c>
      <c r="E17" s="133">
        <v>0</v>
      </c>
      <c r="F17" s="133">
        <v>0</v>
      </c>
      <c r="G17" s="133">
        <v>16</v>
      </c>
    </row>
    <row r="18" ht="28.5" customHeight="1" spans="1:7">
      <c r="A18" s="131" t="s">
        <v>110</v>
      </c>
      <c r="B18" s="132" t="s">
        <v>111</v>
      </c>
      <c r="C18" s="133">
        <f t="shared" si="0"/>
        <v>1521</v>
      </c>
      <c r="D18" s="133">
        <v>0</v>
      </c>
      <c r="E18" s="133">
        <v>0</v>
      </c>
      <c r="F18" s="133">
        <v>0</v>
      </c>
      <c r="G18" s="133">
        <v>1521</v>
      </c>
    </row>
    <row r="19" ht="28.5" customHeight="1" spans="1:7">
      <c r="A19" s="131" t="s">
        <v>112</v>
      </c>
      <c r="B19" s="132" t="s">
        <v>92</v>
      </c>
      <c r="C19" s="133">
        <f t="shared" si="0"/>
        <v>355</v>
      </c>
      <c r="D19" s="133">
        <v>299</v>
      </c>
      <c r="E19" s="133">
        <v>56</v>
      </c>
      <c r="F19" s="133">
        <v>0</v>
      </c>
      <c r="G19" s="133">
        <v>0</v>
      </c>
    </row>
    <row r="20" ht="28.5" customHeight="1" spans="1:7">
      <c r="A20" s="131" t="s">
        <v>113</v>
      </c>
      <c r="B20" s="132" t="s">
        <v>92</v>
      </c>
      <c r="C20" s="133">
        <f t="shared" si="0"/>
        <v>2659</v>
      </c>
      <c r="D20" s="133">
        <v>1690</v>
      </c>
      <c r="E20" s="133">
        <v>968</v>
      </c>
      <c r="F20" s="133">
        <v>1</v>
      </c>
      <c r="G20" s="133">
        <v>0</v>
      </c>
    </row>
    <row r="21" ht="28.5" customHeight="1" spans="1:7">
      <c r="A21" s="131" t="s">
        <v>114</v>
      </c>
      <c r="B21" s="132" t="s">
        <v>115</v>
      </c>
      <c r="C21" s="133">
        <f t="shared" si="0"/>
        <v>6</v>
      </c>
      <c r="D21" s="133">
        <v>0</v>
      </c>
      <c r="E21" s="133">
        <v>0</v>
      </c>
      <c r="F21" s="133">
        <v>0</v>
      </c>
      <c r="G21" s="133">
        <v>6</v>
      </c>
    </row>
    <row r="22" ht="28.5" customHeight="1" spans="1:7">
      <c r="A22" s="131" t="s">
        <v>116</v>
      </c>
      <c r="B22" s="132" t="s">
        <v>92</v>
      </c>
      <c r="C22" s="133">
        <f t="shared" si="0"/>
        <v>110</v>
      </c>
      <c r="D22" s="133">
        <v>89</v>
      </c>
      <c r="E22" s="133">
        <v>21</v>
      </c>
      <c r="F22" s="133">
        <v>0</v>
      </c>
      <c r="G22" s="133">
        <v>0</v>
      </c>
    </row>
    <row r="23" ht="28.5" customHeight="1" spans="1:7">
      <c r="A23" s="131" t="s">
        <v>117</v>
      </c>
      <c r="B23" s="132" t="s">
        <v>92</v>
      </c>
      <c r="C23" s="133">
        <f t="shared" si="0"/>
        <v>59</v>
      </c>
      <c r="D23" s="133">
        <v>48</v>
      </c>
      <c r="E23" s="133">
        <v>11</v>
      </c>
      <c r="F23" s="133">
        <v>0</v>
      </c>
      <c r="G23" s="133">
        <v>0</v>
      </c>
    </row>
    <row r="24" ht="28.5" customHeight="1" spans="1:7">
      <c r="A24" s="131" t="s">
        <v>118</v>
      </c>
      <c r="B24" s="132" t="s">
        <v>92</v>
      </c>
      <c r="C24" s="133">
        <f t="shared" si="0"/>
        <v>218</v>
      </c>
      <c r="D24" s="133">
        <v>143</v>
      </c>
      <c r="E24" s="133">
        <v>32</v>
      </c>
      <c r="F24" s="133">
        <v>0</v>
      </c>
      <c r="G24" s="133">
        <v>43</v>
      </c>
    </row>
    <row r="25" ht="28.5" customHeight="1" spans="1:7">
      <c r="A25" s="131" t="s">
        <v>119</v>
      </c>
      <c r="B25" s="132" t="s">
        <v>92</v>
      </c>
      <c r="C25" s="133">
        <f t="shared" si="0"/>
        <v>980</v>
      </c>
      <c r="D25" s="133">
        <v>534</v>
      </c>
      <c r="E25" s="133">
        <v>124</v>
      </c>
      <c r="F25" s="133">
        <v>2</v>
      </c>
      <c r="G25" s="133">
        <v>320</v>
      </c>
    </row>
    <row r="26" ht="28.5" customHeight="1" spans="1:7">
      <c r="A26" s="131" t="s">
        <v>120</v>
      </c>
      <c r="B26" s="132" t="s">
        <v>92</v>
      </c>
      <c r="C26" s="133">
        <f t="shared" si="0"/>
        <v>603</v>
      </c>
      <c r="D26" s="133">
        <v>496</v>
      </c>
      <c r="E26" s="133">
        <v>107</v>
      </c>
      <c r="F26" s="133">
        <v>0</v>
      </c>
      <c r="G26" s="133">
        <v>0</v>
      </c>
    </row>
    <row r="27" ht="28.5" customHeight="1" spans="1:7">
      <c r="A27" s="131" t="s">
        <v>121</v>
      </c>
      <c r="B27" s="132" t="s">
        <v>122</v>
      </c>
      <c r="C27" s="133">
        <f t="shared" si="0"/>
        <v>704</v>
      </c>
      <c r="D27" s="133">
        <v>0</v>
      </c>
      <c r="E27" s="133">
        <v>0</v>
      </c>
      <c r="F27" s="133">
        <v>0</v>
      </c>
      <c r="G27" s="133">
        <v>704</v>
      </c>
    </row>
    <row r="28" ht="28.5" customHeight="1" spans="1:7">
      <c r="A28" s="131" t="s">
        <v>123</v>
      </c>
      <c r="B28" s="132" t="s">
        <v>92</v>
      </c>
      <c r="C28" s="133">
        <f t="shared" si="0"/>
        <v>358</v>
      </c>
      <c r="D28" s="133">
        <v>253</v>
      </c>
      <c r="E28" s="133">
        <v>55</v>
      </c>
      <c r="F28" s="133">
        <v>0</v>
      </c>
      <c r="G28" s="133">
        <v>50</v>
      </c>
    </row>
    <row r="29" ht="28.5" customHeight="1" spans="1:7">
      <c r="A29" s="131" t="s">
        <v>124</v>
      </c>
      <c r="B29" s="132" t="s">
        <v>125</v>
      </c>
      <c r="C29" s="133">
        <f t="shared" si="0"/>
        <v>23</v>
      </c>
      <c r="D29" s="133">
        <v>0</v>
      </c>
      <c r="E29" s="133">
        <v>0</v>
      </c>
      <c r="F29" s="133">
        <v>0</v>
      </c>
      <c r="G29" s="133">
        <v>23</v>
      </c>
    </row>
    <row r="30" ht="28.5" customHeight="1" spans="1:7">
      <c r="A30" s="131" t="s">
        <v>126</v>
      </c>
      <c r="B30" s="132" t="s">
        <v>92</v>
      </c>
      <c r="C30" s="133">
        <f t="shared" si="0"/>
        <v>173</v>
      </c>
      <c r="D30" s="133">
        <v>138</v>
      </c>
      <c r="E30" s="133">
        <v>34</v>
      </c>
      <c r="F30" s="133">
        <v>1</v>
      </c>
      <c r="G30" s="133">
        <v>0</v>
      </c>
    </row>
    <row r="31" ht="28.5" customHeight="1" spans="1:7">
      <c r="A31" s="131" t="s">
        <v>127</v>
      </c>
      <c r="B31" s="132" t="s">
        <v>92</v>
      </c>
      <c r="C31" s="133">
        <f t="shared" si="0"/>
        <v>1855</v>
      </c>
      <c r="D31" s="133">
        <v>1406</v>
      </c>
      <c r="E31" s="133">
        <v>436</v>
      </c>
      <c r="F31" s="133">
        <v>13</v>
      </c>
      <c r="G31" s="133">
        <v>0</v>
      </c>
    </row>
    <row r="32" ht="28.5" customHeight="1" spans="1:7">
      <c r="A32" s="131" t="s">
        <v>128</v>
      </c>
      <c r="B32" s="132" t="s">
        <v>129</v>
      </c>
      <c r="C32" s="133">
        <f t="shared" si="0"/>
        <v>80</v>
      </c>
      <c r="D32" s="133">
        <v>0</v>
      </c>
      <c r="E32" s="133">
        <v>0</v>
      </c>
      <c r="F32" s="133">
        <v>0</v>
      </c>
      <c r="G32" s="133">
        <v>80</v>
      </c>
    </row>
    <row r="33" ht="28.5" customHeight="1" spans="1:7">
      <c r="A33" s="131" t="s">
        <v>130</v>
      </c>
      <c r="B33" s="132" t="s">
        <v>131</v>
      </c>
      <c r="C33" s="133">
        <f t="shared" si="0"/>
        <v>6</v>
      </c>
      <c r="D33" s="133">
        <v>0</v>
      </c>
      <c r="E33" s="133">
        <v>0</v>
      </c>
      <c r="F33" s="133">
        <v>0</v>
      </c>
      <c r="G33" s="133">
        <v>6</v>
      </c>
    </row>
    <row r="34" ht="28.5" customHeight="1" spans="1:7">
      <c r="A34" s="131" t="s">
        <v>132</v>
      </c>
      <c r="B34" s="132" t="s">
        <v>133</v>
      </c>
      <c r="C34" s="133">
        <f t="shared" si="0"/>
        <v>30</v>
      </c>
      <c r="D34" s="133">
        <v>0</v>
      </c>
      <c r="E34" s="133">
        <v>0</v>
      </c>
      <c r="F34" s="133">
        <v>0</v>
      </c>
      <c r="G34" s="133">
        <v>30</v>
      </c>
    </row>
    <row r="35" ht="28.5" customHeight="1" spans="1:7">
      <c r="A35" s="131" t="s">
        <v>134</v>
      </c>
      <c r="B35" s="132" t="s">
        <v>135</v>
      </c>
      <c r="C35" s="133">
        <f t="shared" si="0"/>
        <v>73</v>
      </c>
      <c r="D35" s="133">
        <v>0</v>
      </c>
      <c r="E35" s="133">
        <v>0</v>
      </c>
      <c r="F35" s="133">
        <v>0</v>
      </c>
      <c r="G35" s="133">
        <v>73</v>
      </c>
    </row>
    <row r="36" ht="28.5" customHeight="1" spans="1:7">
      <c r="A36" s="131" t="s">
        <v>136</v>
      </c>
      <c r="B36" s="132" t="s">
        <v>137</v>
      </c>
      <c r="C36" s="133">
        <f t="shared" si="0"/>
        <v>141</v>
      </c>
      <c r="D36" s="133">
        <v>124</v>
      </c>
      <c r="E36" s="133">
        <v>17</v>
      </c>
      <c r="F36" s="133">
        <v>0</v>
      </c>
      <c r="G36" s="133">
        <v>0</v>
      </c>
    </row>
    <row r="37" ht="28.5" customHeight="1" spans="1:7">
      <c r="A37" s="131" t="s">
        <v>138</v>
      </c>
      <c r="B37" s="132" t="s">
        <v>92</v>
      </c>
      <c r="C37" s="133">
        <f t="shared" si="0"/>
        <v>241</v>
      </c>
      <c r="D37" s="133">
        <v>202</v>
      </c>
      <c r="E37" s="133">
        <v>39</v>
      </c>
      <c r="F37" s="133">
        <v>0</v>
      </c>
      <c r="G37" s="133">
        <v>0</v>
      </c>
    </row>
    <row r="38" ht="28.5" customHeight="1" spans="1:7">
      <c r="A38" s="131" t="s">
        <v>139</v>
      </c>
      <c r="B38" s="132" t="s">
        <v>140</v>
      </c>
      <c r="C38" s="133">
        <f t="shared" si="0"/>
        <v>38</v>
      </c>
      <c r="D38" s="133">
        <v>0</v>
      </c>
      <c r="E38" s="133">
        <v>0</v>
      </c>
      <c r="F38" s="133">
        <v>0</v>
      </c>
      <c r="G38" s="133">
        <v>38</v>
      </c>
    </row>
    <row r="39" ht="28.5" customHeight="1" spans="1:7">
      <c r="A39" s="131" t="s">
        <v>141</v>
      </c>
      <c r="B39" s="132" t="s">
        <v>142</v>
      </c>
      <c r="C39" s="133">
        <f t="shared" si="0"/>
        <v>13</v>
      </c>
      <c r="D39" s="133">
        <v>0</v>
      </c>
      <c r="E39" s="133">
        <v>0</v>
      </c>
      <c r="F39" s="133">
        <v>0</v>
      </c>
      <c r="G39" s="133">
        <v>13</v>
      </c>
    </row>
    <row r="40" ht="28.5" customHeight="1" spans="1:7">
      <c r="A40" s="131" t="s">
        <v>143</v>
      </c>
      <c r="B40" s="132" t="s">
        <v>144</v>
      </c>
      <c r="C40" s="133">
        <f t="shared" si="0"/>
        <v>149278</v>
      </c>
      <c r="D40" s="133">
        <v>423</v>
      </c>
      <c r="E40" s="133">
        <v>28</v>
      </c>
      <c r="F40" s="133">
        <v>0</v>
      </c>
      <c r="G40" s="133">
        <v>148827</v>
      </c>
    </row>
    <row r="41" ht="28.5" customHeight="1" spans="1:7">
      <c r="A41" s="131" t="s">
        <v>145</v>
      </c>
      <c r="B41" s="132" t="s">
        <v>146</v>
      </c>
      <c r="C41" s="133">
        <f t="shared" si="0"/>
        <v>64</v>
      </c>
      <c r="D41" s="133">
        <v>0</v>
      </c>
      <c r="E41" s="133">
        <v>0</v>
      </c>
      <c r="F41" s="133">
        <v>0</v>
      </c>
      <c r="G41" s="133">
        <v>64</v>
      </c>
    </row>
    <row r="42" ht="28.5" customHeight="1" spans="1:7">
      <c r="A42" s="131" t="s">
        <v>147</v>
      </c>
      <c r="B42" s="132" t="s">
        <v>148</v>
      </c>
      <c r="C42" s="133">
        <f t="shared" si="0"/>
        <v>88</v>
      </c>
      <c r="D42" s="133">
        <v>74</v>
      </c>
      <c r="E42" s="133">
        <v>14</v>
      </c>
      <c r="F42" s="133">
        <v>0</v>
      </c>
      <c r="G42" s="133">
        <v>0</v>
      </c>
    </row>
    <row r="43" ht="28.5" customHeight="1" spans="1:7">
      <c r="A43" s="131" t="s">
        <v>149</v>
      </c>
      <c r="B43" s="132" t="s">
        <v>92</v>
      </c>
      <c r="C43" s="133">
        <f t="shared" si="0"/>
        <v>11017</v>
      </c>
      <c r="D43" s="133">
        <v>9106</v>
      </c>
      <c r="E43" s="133">
        <v>1752</v>
      </c>
      <c r="F43" s="133">
        <v>47</v>
      </c>
      <c r="G43" s="133">
        <v>112</v>
      </c>
    </row>
    <row r="44" ht="28.5" customHeight="1" spans="1:7">
      <c r="A44" s="131" t="s">
        <v>150</v>
      </c>
      <c r="B44" s="132" t="s">
        <v>151</v>
      </c>
      <c r="C44" s="133">
        <f t="shared" si="0"/>
        <v>2562</v>
      </c>
      <c r="D44" s="133">
        <v>0</v>
      </c>
      <c r="E44" s="133">
        <v>0</v>
      </c>
      <c r="F44" s="133">
        <v>0</v>
      </c>
      <c r="G44" s="133">
        <v>2562</v>
      </c>
    </row>
    <row r="45" ht="28.5" customHeight="1" spans="1:7">
      <c r="A45" s="131" t="s">
        <v>152</v>
      </c>
      <c r="B45" s="132" t="s">
        <v>92</v>
      </c>
      <c r="C45" s="133">
        <f t="shared" si="0"/>
        <v>1035</v>
      </c>
      <c r="D45" s="133">
        <v>814</v>
      </c>
      <c r="E45" s="133">
        <v>218</v>
      </c>
      <c r="F45" s="133">
        <v>3</v>
      </c>
      <c r="G45" s="133">
        <v>0</v>
      </c>
    </row>
    <row r="46" ht="28.5" customHeight="1" spans="1:7">
      <c r="A46" s="131" t="s">
        <v>153</v>
      </c>
      <c r="B46" s="132" t="s">
        <v>154</v>
      </c>
      <c r="C46" s="133">
        <f t="shared" si="0"/>
        <v>16</v>
      </c>
      <c r="D46" s="133">
        <v>0</v>
      </c>
      <c r="E46" s="133">
        <v>0</v>
      </c>
      <c r="F46" s="133">
        <v>0</v>
      </c>
      <c r="G46" s="133">
        <v>16</v>
      </c>
    </row>
    <row r="47" ht="28.5" customHeight="1" spans="1:7">
      <c r="A47" s="131" t="s">
        <v>155</v>
      </c>
      <c r="B47" s="132" t="s">
        <v>156</v>
      </c>
      <c r="C47" s="133">
        <f t="shared" si="0"/>
        <v>377</v>
      </c>
      <c r="D47" s="133">
        <v>0</v>
      </c>
      <c r="E47" s="133">
        <v>0</v>
      </c>
      <c r="F47" s="133">
        <v>0</v>
      </c>
      <c r="G47" s="133">
        <v>377</v>
      </c>
    </row>
    <row r="48" ht="28.5" customHeight="1" spans="1:7">
      <c r="A48" s="131" t="s">
        <v>157</v>
      </c>
      <c r="B48" s="132" t="s">
        <v>92</v>
      </c>
      <c r="C48" s="133">
        <f t="shared" si="0"/>
        <v>455</v>
      </c>
      <c r="D48" s="133">
        <v>354</v>
      </c>
      <c r="E48" s="133">
        <v>101</v>
      </c>
      <c r="F48" s="133">
        <v>0</v>
      </c>
      <c r="G48" s="133">
        <v>0</v>
      </c>
    </row>
    <row r="49" ht="28.5" customHeight="1" spans="1:7">
      <c r="A49" s="131" t="s">
        <v>158</v>
      </c>
      <c r="B49" s="132" t="s">
        <v>159</v>
      </c>
      <c r="C49" s="133">
        <f t="shared" si="0"/>
        <v>574</v>
      </c>
      <c r="D49" s="133">
        <v>0</v>
      </c>
      <c r="E49" s="133">
        <v>0</v>
      </c>
      <c r="F49" s="133">
        <v>0</v>
      </c>
      <c r="G49" s="133">
        <v>574</v>
      </c>
    </row>
    <row r="50" ht="28.5" customHeight="1" spans="1:7">
      <c r="A50" s="131" t="s">
        <v>160</v>
      </c>
      <c r="B50" s="132" t="s">
        <v>92</v>
      </c>
      <c r="C50" s="133">
        <f t="shared" si="0"/>
        <v>87</v>
      </c>
      <c r="D50" s="133">
        <v>67</v>
      </c>
      <c r="E50" s="133">
        <v>20</v>
      </c>
      <c r="F50" s="133">
        <v>0</v>
      </c>
      <c r="G50" s="133">
        <v>0</v>
      </c>
    </row>
    <row r="51" ht="28.5" customHeight="1" spans="1:7">
      <c r="A51" s="131" t="s">
        <v>161</v>
      </c>
      <c r="B51" s="132" t="s">
        <v>162</v>
      </c>
      <c r="C51" s="133">
        <f t="shared" si="0"/>
        <v>243</v>
      </c>
      <c r="D51" s="133">
        <v>0</v>
      </c>
      <c r="E51" s="133">
        <v>0</v>
      </c>
      <c r="F51" s="133">
        <v>0</v>
      </c>
      <c r="G51" s="133">
        <v>243</v>
      </c>
    </row>
    <row r="52" ht="28.5" customHeight="1" spans="1:7">
      <c r="A52" s="131" t="s">
        <v>163</v>
      </c>
      <c r="B52" s="132" t="s">
        <v>164</v>
      </c>
      <c r="C52" s="133">
        <f t="shared" si="0"/>
        <v>0</v>
      </c>
      <c r="D52" s="133">
        <v>0</v>
      </c>
      <c r="E52" s="133">
        <v>0</v>
      </c>
      <c r="F52" s="133">
        <v>0</v>
      </c>
      <c r="G52" s="133">
        <v>0</v>
      </c>
    </row>
    <row r="53" ht="28.5" customHeight="1" spans="1:7">
      <c r="A53" s="131" t="s">
        <v>165</v>
      </c>
      <c r="B53" s="132" t="s">
        <v>92</v>
      </c>
      <c r="C53" s="133">
        <f t="shared" si="0"/>
        <v>480</v>
      </c>
      <c r="D53" s="133">
        <v>394</v>
      </c>
      <c r="E53" s="133">
        <v>80</v>
      </c>
      <c r="F53" s="133">
        <v>6</v>
      </c>
      <c r="G53" s="133">
        <v>0</v>
      </c>
    </row>
    <row r="54" ht="28.5" customHeight="1" spans="1:7">
      <c r="A54" s="131" t="s">
        <v>166</v>
      </c>
      <c r="B54" s="132" t="s">
        <v>167</v>
      </c>
      <c r="C54" s="133">
        <f t="shared" si="0"/>
        <v>5605</v>
      </c>
      <c r="D54" s="133">
        <v>355</v>
      </c>
      <c r="E54" s="133">
        <v>1085</v>
      </c>
      <c r="F54" s="133">
        <v>0</v>
      </c>
      <c r="G54" s="133">
        <v>4165</v>
      </c>
    </row>
    <row r="55" ht="28.5" customHeight="1" spans="1:7">
      <c r="A55" s="131" t="s">
        <v>168</v>
      </c>
      <c r="B55" s="132" t="s">
        <v>169</v>
      </c>
      <c r="C55" s="133">
        <f t="shared" si="0"/>
        <v>19952</v>
      </c>
      <c r="D55" s="133">
        <v>14953</v>
      </c>
      <c r="E55" s="133">
        <v>626</v>
      </c>
      <c r="F55" s="133">
        <v>57</v>
      </c>
      <c r="G55" s="133">
        <v>4316</v>
      </c>
    </row>
    <row r="56" ht="28.5" customHeight="1" spans="1:7">
      <c r="A56" s="131" t="s">
        <v>170</v>
      </c>
      <c r="B56" s="132" t="s">
        <v>171</v>
      </c>
      <c r="C56" s="133">
        <f t="shared" si="0"/>
        <v>31712</v>
      </c>
      <c r="D56" s="133">
        <v>28031</v>
      </c>
      <c r="E56" s="133">
        <v>1814</v>
      </c>
      <c r="F56" s="133">
        <v>364</v>
      </c>
      <c r="G56" s="133">
        <v>1503</v>
      </c>
    </row>
    <row r="57" ht="28.5" customHeight="1" spans="1:7">
      <c r="A57" s="131" t="s">
        <v>172</v>
      </c>
      <c r="B57" s="132" t="s">
        <v>173</v>
      </c>
      <c r="C57" s="133">
        <f t="shared" si="0"/>
        <v>12947</v>
      </c>
      <c r="D57" s="133">
        <v>9611</v>
      </c>
      <c r="E57" s="133">
        <v>1396</v>
      </c>
      <c r="F57" s="133">
        <v>49</v>
      </c>
      <c r="G57" s="133">
        <v>1891</v>
      </c>
    </row>
    <row r="58" ht="28.5" customHeight="1" spans="1:7">
      <c r="A58" s="131" t="s">
        <v>174</v>
      </c>
      <c r="B58" s="132" t="s">
        <v>175</v>
      </c>
      <c r="C58" s="133">
        <f t="shared" si="0"/>
        <v>11032</v>
      </c>
      <c r="D58" s="133">
        <v>545</v>
      </c>
      <c r="E58" s="133">
        <v>93</v>
      </c>
      <c r="F58" s="133">
        <v>4</v>
      </c>
      <c r="G58" s="133">
        <v>10390</v>
      </c>
    </row>
    <row r="59" ht="28.5" customHeight="1" spans="1:7">
      <c r="A59" s="131" t="s">
        <v>176</v>
      </c>
      <c r="B59" s="132" t="s">
        <v>177</v>
      </c>
      <c r="C59" s="133">
        <f t="shared" si="0"/>
        <v>1883</v>
      </c>
      <c r="D59" s="133">
        <v>1790</v>
      </c>
      <c r="E59" s="133">
        <v>85</v>
      </c>
      <c r="F59" s="133">
        <v>8</v>
      </c>
      <c r="G59" s="133">
        <v>0</v>
      </c>
    </row>
    <row r="60" ht="28.5" customHeight="1" spans="1:7">
      <c r="A60" s="131" t="s">
        <v>178</v>
      </c>
      <c r="B60" s="132" t="s">
        <v>179</v>
      </c>
      <c r="C60" s="133">
        <f t="shared" si="0"/>
        <v>1837</v>
      </c>
      <c r="D60" s="133">
        <v>0</v>
      </c>
      <c r="E60" s="133">
        <v>0</v>
      </c>
      <c r="F60" s="133">
        <v>0</v>
      </c>
      <c r="G60" s="133">
        <v>1837</v>
      </c>
    </row>
    <row r="61" ht="28.5" customHeight="1" spans="1:7">
      <c r="A61" s="131" t="s">
        <v>180</v>
      </c>
      <c r="B61" s="132" t="s">
        <v>181</v>
      </c>
      <c r="C61" s="133">
        <f t="shared" si="0"/>
        <v>1346</v>
      </c>
      <c r="D61" s="133">
        <v>964</v>
      </c>
      <c r="E61" s="133">
        <v>286</v>
      </c>
      <c r="F61" s="133">
        <v>0</v>
      </c>
      <c r="G61" s="133">
        <v>96</v>
      </c>
    </row>
    <row r="62" ht="28.5" customHeight="1" spans="1:7">
      <c r="A62" s="131" t="s">
        <v>182</v>
      </c>
      <c r="B62" s="132" t="s">
        <v>183</v>
      </c>
      <c r="C62" s="133">
        <f t="shared" si="0"/>
        <v>365</v>
      </c>
      <c r="D62" s="133">
        <v>288</v>
      </c>
      <c r="E62" s="133">
        <v>13</v>
      </c>
      <c r="F62" s="133">
        <v>2</v>
      </c>
      <c r="G62" s="133">
        <v>62</v>
      </c>
    </row>
    <row r="63" ht="28.5" customHeight="1" spans="1:7">
      <c r="A63" s="131" t="s">
        <v>184</v>
      </c>
      <c r="B63" s="132" t="s">
        <v>185</v>
      </c>
      <c r="C63" s="133">
        <f t="shared" si="0"/>
        <v>10</v>
      </c>
      <c r="D63" s="133">
        <v>0</v>
      </c>
      <c r="E63" s="133">
        <v>0</v>
      </c>
      <c r="F63" s="133">
        <v>0</v>
      </c>
      <c r="G63" s="133">
        <v>10</v>
      </c>
    </row>
    <row r="64" ht="28.5" customHeight="1" spans="1:7">
      <c r="A64" s="131" t="s">
        <v>186</v>
      </c>
      <c r="B64" s="132" t="s">
        <v>187</v>
      </c>
      <c r="C64" s="133">
        <f t="shared" si="0"/>
        <v>293</v>
      </c>
      <c r="D64" s="133">
        <v>191</v>
      </c>
      <c r="E64" s="133">
        <v>34</v>
      </c>
      <c r="F64" s="133">
        <v>4</v>
      </c>
      <c r="G64" s="133">
        <v>64</v>
      </c>
    </row>
    <row r="65" ht="28.5" customHeight="1" spans="1:7">
      <c r="A65" s="131" t="s">
        <v>188</v>
      </c>
      <c r="B65" s="132" t="s">
        <v>189</v>
      </c>
      <c r="C65" s="133">
        <f t="shared" si="0"/>
        <v>500</v>
      </c>
      <c r="D65" s="133">
        <v>0</v>
      </c>
      <c r="E65" s="133">
        <v>0</v>
      </c>
      <c r="F65" s="133">
        <v>0</v>
      </c>
      <c r="G65" s="133">
        <v>500</v>
      </c>
    </row>
    <row r="66" ht="28.5" customHeight="1" spans="1:7">
      <c r="A66" s="131" t="s">
        <v>190</v>
      </c>
      <c r="B66" s="132" t="s">
        <v>191</v>
      </c>
      <c r="C66" s="133">
        <f t="shared" si="0"/>
        <v>1000</v>
      </c>
      <c r="D66" s="133">
        <v>0</v>
      </c>
      <c r="E66" s="133">
        <v>0</v>
      </c>
      <c r="F66" s="133">
        <v>0</v>
      </c>
      <c r="G66" s="133">
        <v>1000</v>
      </c>
    </row>
    <row r="67" ht="28.5" customHeight="1" spans="1:7">
      <c r="A67" s="131" t="s">
        <v>192</v>
      </c>
      <c r="B67" s="132" t="s">
        <v>193</v>
      </c>
      <c r="C67" s="133">
        <f t="shared" si="0"/>
        <v>664</v>
      </c>
      <c r="D67" s="133">
        <v>0</v>
      </c>
      <c r="E67" s="133">
        <v>0</v>
      </c>
      <c r="F67" s="133">
        <v>0</v>
      </c>
      <c r="G67" s="133">
        <v>664</v>
      </c>
    </row>
    <row r="68" ht="28.5" customHeight="1" spans="1:7">
      <c r="A68" s="131" t="s">
        <v>194</v>
      </c>
      <c r="B68" s="132" t="s">
        <v>195</v>
      </c>
      <c r="C68" s="133">
        <f t="shared" si="0"/>
        <v>25</v>
      </c>
      <c r="D68" s="133">
        <v>0</v>
      </c>
      <c r="E68" s="133">
        <v>0</v>
      </c>
      <c r="F68" s="133">
        <v>0</v>
      </c>
      <c r="G68" s="133">
        <v>25</v>
      </c>
    </row>
    <row r="69" ht="28.5" customHeight="1" spans="1:7">
      <c r="A69" s="131" t="s">
        <v>196</v>
      </c>
      <c r="B69" s="132" t="s">
        <v>197</v>
      </c>
      <c r="C69" s="133">
        <f t="shared" si="0"/>
        <v>257</v>
      </c>
      <c r="D69" s="133">
        <v>220</v>
      </c>
      <c r="E69" s="133">
        <v>34</v>
      </c>
      <c r="F69" s="133">
        <v>3</v>
      </c>
      <c r="G69" s="133">
        <v>0</v>
      </c>
    </row>
    <row r="70" ht="28.5" customHeight="1" spans="1:7">
      <c r="A70" s="131" t="s">
        <v>198</v>
      </c>
      <c r="B70" s="132" t="s">
        <v>199</v>
      </c>
      <c r="C70" s="133">
        <f t="shared" ref="C70:C133" si="1">D70+E70+F70+G70</f>
        <v>187</v>
      </c>
      <c r="D70" s="133">
        <v>0</v>
      </c>
      <c r="E70" s="133">
        <v>0</v>
      </c>
      <c r="F70" s="133">
        <v>0</v>
      </c>
      <c r="G70" s="133">
        <v>187</v>
      </c>
    </row>
    <row r="71" ht="28.5" customHeight="1" spans="1:7">
      <c r="A71" s="131" t="s">
        <v>200</v>
      </c>
      <c r="B71" s="132" t="s">
        <v>197</v>
      </c>
      <c r="C71" s="133">
        <f t="shared" si="1"/>
        <v>95</v>
      </c>
      <c r="D71" s="133">
        <v>78</v>
      </c>
      <c r="E71" s="133">
        <v>17</v>
      </c>
      <c r="F71" s="133">
        <v>0</v>
      </c>
      <c r="G71" s="133">
        <v>0</v>
      </c>
    </row>
    <row r="72" ht="28.5" customHeight="1" spans="1:7">
      <c r="A72" s="131" t="s">
        <v>201</v>
      </c>
      <c r="B72" s="132" t="s">
        <v>202</v>
      </c>
      <c r="C72" s="133">
        <f t="shared" si="1"/>
        <v>16</v>
      </c>
      <c r="D72" s="133">
        <v>0</v>
      </c>
      <c r="E72" s="133">
        <v>0</v>
      </c>
      <c r="F72" s="133">
        <v>0</v>
      </c>
      <c r="G72" s="133">
        <v>16</v>
      </c>
    </row>
    <row r="73" ht="28.5" customHeight="1" spans="1:7">
      <c r="A73" s="131" t="s">
        <v>203</v>
      </c>
      <c r="B73" s="132" t="s">
        <v>204</v>
      </c>
      <c r="C73" s="133">
        <f t="shared" si="1"/>
        <v>65</v>
      </c>
      <c r="D73" s="133">
        <v>0</v>
      </c>
      <c r="E73" s="133">
        <v>0</v>
      </c>
      <c r="F73" s="133">
        <v>0</v>
      </c>
      <c r="G73" s="133">
        <v>65</v>
      </c>
    </row>
    <row r="74" ht="28.5" customHeight="1" spans="1:7">
      <c r="A74" s="131" t="s">
        <v>205</v>
      </c>
      <c r="B74" s="132" t="s">
        <v>92</v>
      </c>
      <c r="C74" s="133">
        <f t="shared" si="1"/>
        <v>320</v>
      </c>
      <c r="D74" s="133">
        <v>268</v>
      </c>
      <c r="E74" s="133">
        <v>48</v>
      </c>
      <c r="F74" s="133">
        <v>4</v>
      </c>
      <c r="G74" s="133">
        <v>0</v>
      </c>
    </row>
    <row r="75" ht="28.5" customHeight="1" spans="1:7">
      <c r="A75" s="131" t="s">
        <v>206</v>
      </c>
      <c r="B75" s="132" t="s">
        <v>207</v>
      </c>
      <c r="C75" s="133">
        <f t="shared" si="1"/>
        <v>91</v>
      </c>
      <c r="D75" s="133">
        <v>0</v>
      </c>
      <c r="E75" s="133">
        <v>0</v>
      </c>
      <c r="F75" s="133">
        <v>0</v>
      </c>
      <c r="G75" s="133">
        <v>91</v>
      </c>
    </row>
    <row r="76" ht="28.5" customHeight="1" spans="1:7">
      <c r="A76" s="131" t="s">
        <v>208</v>
      </c>
      <c r="B76" s="132" t="s">
        <v>209</v>
      </c>
      <c r="C76" s="133">
        <f t="shared" si="1"/>
        <v>304</v>
      </c>
      <c r="D76" s="133">
        <v>224</v>
      </c>
      <c r="E76" s="133">
        <v>39</v>
      </c>
      <c r="F76" s="133">
        <v>1</v>
      </c>
      <c r="G76" s="133">
        <v>40</v>
      </c>
    </row>
    <row r="77" ht="28.5" customHeight="1" spans="1:7">
      <c r="A77" s="131" t="s">
        <v>210</v>
      </c>
      <c r="B77" s="132" t="s">
        <v>211</v>
      </c>
      <c r="C77" s="133">
        <f t="shared" si="1"/>
        <v>20</v>
      </c>
      <c r="D77" s="133">
        <v>0</v>
      </c>
      <c r="E77" s="133">
        <v>0</v>
      </c>
      <c r="F77" s="133">
        <v>0</v>
      </c>
      <c r="G77" s="133">
        <v>20</v>
      </c>
    </row>
    <row r="78" ht="28.5" customHeight="1" spans="1:7">
      <c r="A78" s="131" t="s">
        <v>212</v>
      </c>
      <c r="B78" s="132" t="s">
        <v>213</v>
      </c>
      <c r="C78" s="133">
        <f t="shared" si="1"/>
        <v>76</v>
      </c>
      <c r="D78" s="133">
        <v>59</v>
      </c>
      <c r="E78" s="133">
        <v>17</v>
      </c>
      <c r="F78" s="133">
        <v>0</v>
      </c>
      <c r="G78" s="133">
        <v>0</v>
      </c>
    </row>
    <row r="79" ht="28.5" customHeight="1" spans="1:7">
      <c r="A79" s="131" t="s">
        <v>214</v>
      </c>
      <c r="B79" s="132" t="s">
        <v>215</v>
      </c>
      <c r="C79" s="133">
        <f t="shared" si="1"/>
        <v>1212</v>
      </c>
      <c r="D79" s="133">
        <v>38</v>
      </c>
      <c r="E79" s="133">
        <v>9</v>
      </c>
      <c r="F79" s="133">
        <v>2</v>
      </c>
      <c r="G79" s="133">
        <v>1163</v>
      </c>
    </row>
    <row r="80" ht="28.5" customHeight="1" spans="1:7">
      <c r="A80" s="131" t="s">
        <v>216</v>
      </c>
      <c r="B80" s="132" t="s">
        <v>217</v>
      </c>
      <c r="C80" s="133">
        <f t="shared" si="1"/>
        <v>89</v>
      </c>
      <c r="D80" s="133">
        <v>68</v>
      </c>
      <c r="E80" s="133">
        <v>18</v>
      </c>
      <c r="F80" s="133">
        <v>3</v>
      </c>
      <c r="G80" s="133">
        <v>0</v>
      </c>
    </row>
    <row r="81" ht="28.5" customHeight="1" spans="1:7">
      <c r="A81" s="131" t="s">
        <v>218</v>
      </c>
      <c r="B81" s="132" t="s">
        <v>219</v>
      </c>
      <c r="C81" s="133">
        <f t="shared" si="1"/>
        <v>201</v>
      </c>
      <c r="D81" s="133">
        <v>142</v>
      </c>
      <c r="E81" s="133">
        <v>23</v>
      </c>
      <c r="F81" s="133">
        <v>0</v>
      </c>
      <c r="G81" s="133">
        <v>36</v>
      </c>
    </row>
    <row r="82" ht="28.5" customHeight="1" spans="1:7">
      <c r="A82" s="131" t="s">
        <v>220</v>
      </c>
      <c r="B82" s="132" t="s">
        <v>92</v>
      </c>
      <c r="C82" s="133">
        <f t="shared" si="1"/>
        <v>268</v>
      </c>
      <c r="D82" s="133">
        <v>246</v>
      </c>
      <c r="E82" s="133">
        <v>20</v>
      </c>
      <c r="F82" s="133">
        <v>2</v>
      </c>
      <c r="G82" s="133">
        <v>0</v>
      </c>
    </row>
    <row r="83" ht="28.5" customHeight="1" spans="1:7">
      <c r="A83" s="131" t="s">
        <v>221</v>
      </c>
      <c r="B83" s="132" t="s">
        <v>222</v>
      </c>
      <c r="C83" s="133">
        <f t="shared" si="1"/>
        <v>92</v>
      </c>
      <c r="D83" s="133">
        <v>0</v>
      </c>
      <c r="E83" s="133">
        <v>0</v>
      </c>
      <c r="F83" s="133">
        <v>0</v>
      </c>
      <c r="G83" s="133">
        <v>92</v>
      </c>
    </row>
    <row r="84" ht="28.5" customHeight="1" spans="1:7">
      <c r="A84" s="131" t="s">
        <v>223</v>
      </c>
      <c r="B84" s="132" t="s">
        <v>92</v>
      </c>
      <c r="C84" s="133">
        <f t="shared" si="1"/>
        <v>553</v>
      </c>
      <c r="D84" s="133">
        <v>487</v>
      </c>
      <c r="E84" s="133">
        <v>60</v>
      </c>
      <c r="F84" s="133">
        <v>6</v>
      </c>
      <c r="G84" s="133">
        <v>0</v>
      </c>
    </row>
    <row r="85" ht="28.5" customHeight="1" spans="1:7">
      <c r="A85" s="131" t="s">
        <v>224</v>
      </c>
      <c r="B85" s="132" t="s">
        <v>225</v>
      </c>
      <c r="C85" s="133">
        <f t="shared" si="1"/>
        <v>115</v>
      </c>
      <c r="D85" s="133">
        <v>99</v>
      </c>
      <c r="E85" s="133">
        <v>16</v>
      </c>
      <c r="F85" s="133">
        <v>0</v>
      </c>
      <c r="G85" s="133">
        <v>0</v>
      </c>
    </row>
    <row r="86" ht="28.5" customHeight="1" spans="1:7">
      <c r="A86" s="131" t="s">
        <v>226</v>
      </c>
      <c r="B86" s="132" t="s">
        <v>227</v>
      </c>
      <c r="C86" s="133">
        <f t="shared" si="1"/>
        <v>28</v>
      </c>
      <c r="D86" s="133">
        <v>0</v>
      </c>
      <c r="E86" s="133">
        <v>0</v>
      </c>
      <c r="F86" s="133">
        <v>0</v>
      </c>
      <c r="G86" s="133">
        <v>28</v>
      </c>
    </row>
    <row r="87" ht="28.5" customHeight="1" spans="1:7">
      <c r="A87" s="131" t="s">
        <v>228</v>
      </c>
      <c r="B87" s="132" t="s">
        <v>92</v>
      </c>
      <c r="C87" s="133">
        <f t="shared" si="1"/>
        <v>429</v>
      </c>
      <c r="D87" s="133">
        <v>340</v>
      </c>
      <c r="E87" s="133">
        <v>87</v>
      </c>
      <c r="F87" s="133">
        <v>2</v>
      </c>
      <c r="G87" s="133">
        <v>0</v>
      </c>
    </row>
    <row r="88" ht="28.5" customHeight="1" spans="1:7">
      <c r="A88" s="131" t="s">
        <v>229</v>
      </c>
      <c r="B88" s="132" t="s">
        <v>230</v>
      </c>
      <c r="C88" s="133">
        <f t="shared" si="1"/>
        <v>372</v>
      </c>
      <c r="D88" s="133">
        <v>326</v>
      </c>
      <c r="E88" s="133">
        <v>46</v>
      </c>
      <c r="F88" s="133">
        <v>0</v>
      </c>
      <c r="G88" s="133">
        <v>0</v>
      </c>
    </row>
    <row r="89" ht="28.5" customHeight="1" spans="1:7">
      <c r="A89" s="131" t="s">
        <v>231</v>
      </c>
      <c r="B89" s="132" t="s">
        <v>232</v>
      </c>
      <c r="C89" s="133">
        <f t="shared" si="1"/>
        <v>477</v>
      </c>
      <c r="D89" s="133">
        <v>417</v>
      </c>
      <c r="E89" s="133">
        <v>60</v>
      </c>
      <c r="F89" s="133">
        <v>0</v>
      </c>
      <c r="G89" s="133">
        <v>0</v>
      </c>
    </row>
    <row r="90" ht="28.5" customHeight="1" spans="1:7">
      <c r="A90" s="131" t="s">
        <v>233</v>
      </c>
      <c r="B90" s="132" t="s">
        <v>92</v>
      </c>
      <c r="C90" s="133">
        <f t="shared" si="1"/>
        <v>346</v>
      </c>
      <c r="D90" s="133">
        <v>293</v>
      </c>
      <c r="E90" s="133">
        <v>53</v>
      </c>
      <c r="F90" s="133">
        <v>0</v>
      </c>
      <c r="G90" s="133">
        <v>0</v>
      </c>
    </row>
    <row r="91" ht="28.5" customHeight="1" spans="1:7">
      <c r="A91" s="131" t="s">
        <v>234</v>
      </c>
      <c r="B91" s="132" t="s">
        <v>235</v>
      </c>
      <c r="C91" s="133">
        <f t="shared" si="1"/>
        <v>2997</v>
      </c>
      <c r="D91" s="133">
        <v>0</v>
      </c>
      <c r="E91" s="133">
        <v>0</v>
      </c>
      <c r="F91" s="133">
        <v>2997</v>
      </c>
      <c r="G91" s="133">
        <v>0</v>
      </c>
    </row>
    <row r="92" ht="28.5" customHeight="1" spans="1:7">
      <c r="A92" s="131" t="s">
        <v>236</v>
      </c>
      <c r="B92" s="132" t="s">
        <v>237</v>
      </c>
      <c r="C92" s="133">
        <f t="shared" si="1"/>
        <v>0</v>
      </c>
      <c r="D92" s="133">
        <v>0</v>
      </c>
      <c r="E92" s="133">
        <v>0</v>
      </c>
      <c r="F92" s="133">
        <v>0</v>
      </c>
      <c r="G92" s="133">
        <v>0</v>
      </c>
    </row>
    <row r="93" ht="28.5" customHeight="1" spans="1:7">
      <c r="A93" s="131" t="s">
        <v>238</v>
      </c>
      <c r="B93" s="132" t="s">
        <v>239</v>
      </c>
      <c r="C93" s="133">
        <f t="shared" si="1"/>
        <v>12705</v>
      </c>
      <c r="D93" s="133">
        <v>12667</v>
      </c>
      <c r="E93" s="133">
        <v>0</v>
      </c>
      <c r="F93" s="133">
        <v>0</v>
      </c>
      <c r="G93" s="133">
        <v>38</v>
      </c>
    </row>
    <row r="94" ht="28.5" customHeight="1" spans="1:7">
      <c r="A94" s="131" t="s">
        <v>240</v>
      </c>
      <c r="B94" s="132" t="s">
        <v>241</v>
      </c>
      <c r="C94" s="133">
        <f t="shared" si="1"/>
        <v>2500</v>
      </c>
      <c r="D94" s="133">
        <v>0</v>
      </c>
      <c r="E94" s="133">
        <v>0</v>
      </c>
      <c r="F94" s="133">
        <v>0</v>
      </c>
      <c r="G94" s="133">
        <v>2500</v>
      </c>
    </row>
    <row r="95" ht="28.5" customHeight="1" spans="1:7">
      <c r="A95" s="131" t="s">
        <v>242</v>
      </c>
      <c r="B95" s="132" t="s">
        <v>243</v>
      </c>
      <c r="C95" s="133">
        <f t="shared" si="1"/>
        <v>17168</v>
      </c>
      <c r="D95" s="133">
        <v>0</v>
      </c>
      <c r="E95" s="133">
        <v>0</v>
      </c>
      <c r="F95" s="133">
        <v>0</v>
      </c>
      <c r="G95" s="133">
        <v>17168</v>
      </c>
    </row>
    <row r="96" ht="28.5" customHeight="1" spans="1:7">
      <c r="A96" s="131" t="s">
        <v>244</v>
      </c>
      <c r="B96" s="132" t="s">
        <v>245</v>
      </c>
      <c r="C96" s="133">
        <f t="shared" si="1"/>
        <v>1640</v>
      </c>
      <c r="D96" s="133">
        <v>0</v>
      </c>
      <c r="E96" s="133">
        <v>0</v>
      </c>
      <c r="F96" s="133">
        <v>0</v>
      </c>
      <c r="G96" s="133">
        <v>1640</v>
      </c>
    </row>
    <row r="97" ht="28.5" customHeight="1" spans="1:7">
      <c r="A97" s="131" t="s">
        <v>246</v>
      </c>
      <c r="B97" s="132" t="s">
        <v>247</v>
      </c>
      <c r="C97" s="133">
        <f t="shared" si="1"/>
        <v>69</v>
      </c>
      <c r="D97" s="133">
        <v>0</v>
      </c>
      <c r="E97" s="133">
        <v>0</v>
      </c>
      <c r="F97" s="133">
        <v>0</v>
      </c>
      <c r="G97" s="133">
        <v>69</v>
      </c>
    </row>
    <row r="98" ht="28.5" customHeight="1" spans="1:7">
      <c r="A98" s="131" t="s">
        <v>248</v>
      </c>
      <c r="B98" s="132" t="s">
        <v>249</v>
      </c>
      <c r="C98" s="133">
        <f t="shared" si="1"/>
        <v>903</v>
      </c>
      <c r="D98" s="133">
        <v>0</v>
      </c>
      <c r="E98" s="133">
        <v>0</v>
      </c>
      <c r="F98" s="133">
        <v>0</v>
      </c>
      <c r="G98" s="133">
        <v>903</v>
      </c>
    </row>
    <row r="99" ht="28.5" customHeight="1" spans="1:7">
      <c r="A99" s="131" t="s">
        <v>250</v>
      </c>
      <c r="B99" s="132" t="s">
        <v>251</v>
      </c>
      <c r="C99" s="133">
        <f t="shared" si="1"/>
        <v>130</v>
      </c>
      <c r="D99" s="133">
        <v>0</v>
      </c>
      <c r="E99" s="133">
        <v>0</v>
      </c>
      <c r="F99" s="133">
        <v>0</v>
      </c>
      <c r="G99" s="133">
        <v>130</v>
      </c>
    </row>
    <row r="100" ht="28.5" customHeight="1" spans="1:7">
      <c r="A100" s="131" t="s">
        <v>252</v>
      </c>
      <c r="B100" s="132" t="s">
        <v>253</v>
      </c>
      <c r="C100" s="133">
        <f t="shared" si="1"/>
        <v>5</v>
      </c>
      <c r="D100" s="133">
        <v>0</v>
      </c>
      <c r="E100" s="133">
        <v>0</v>
      </c>
      <c r="F100" s="133">
        <v>0</v>
      </c>
      <c r="G100" s="133">
        <v>5</v>
      </c>
    </row>
    <row r="101" ht="28.5" customHeight="1" spans="1:7">
      <c r="A101" s="131" t="s">
        <v>254</v>
      </c>
      <c r="B101" s="132" t="s">
        <v>255</v>
      </c>
      <c r="C101" s="133">
        <f t="shared" si="1"/>
        <v>3345</v>
      </c>
      <c r="D101" s="133">
        <v>0</v>
      </c>
      <c r="E101" s="133">
        <v>0</v>
      </c>
      <c r="F101" s="133">
        <v>0</v>
      </c>
      <c r="G101" s="133">
        <v>3345</v>
      </c>
    </row>
    <row r="102" ht="28.5" customHeight="1" spans="1:7">
      <c r="A102" s="131" t="s">
        <v>256</v>
      </c>
      <c r="B102" s="132" t="s">
        <v>257</v>
      </c>
      <c r="C102" s="133">
        <f t="shared" si="1"/>
        <v>317</v>
      </c>
      <c r="D102" s="133">
        <v>0</v>
      </c>
      <c r="E102" s="133">
        <v>0</v>
      </c>
      <c r="F102" s="133">
        <v>0</v>
      </c>
      <c r="G102" s="133">
        <v>317</v>
      </c>
    </row>
    <row r="103" ht="28.5" customHeight="1" spans="1:7">
      <c r="A103" s="131" t="s">
        <v>258</v>
      </c>
      <c r="B103" s="132" t="s">
        <v>259</v>
      </c>
      <c r="C103" s="133">
        <f t="shared" si="1"/>
        <v>177</v>
      </c>
      <c r="D103" s="133">
        <v>0</v>
      </c>
      <c r="E103" s="133">
        <v>0</v>
      </c>
      <c r="F103" s="133">
        <v>0</v>
      </c>
      <c r="G103" s="133">
        <v>177</v>
      </c>
    </row>
    <row r="104" ht="28.5" customHeight="1" spans="1:7">
      <c r="A104" s="131" t="s">
        <v>260</v>
      </c>
      <c r="B104" s="132" t="s">
        <v>261</v>
      </c>
      <c r="C104" s="133">
        <f t="shared" si="1"/>
        <v>3</v>
      </c>
      <c r="D104" s="133">
        <v>0</v>
      </c>
      <c r="E104" s="133">
        <v>0</v>
      </c>
      <c r="F104" s="133">
        <v>0</v>
      </c>
      <c r="G104" s="133">
        <v>3</v>
      </c>
    </row>
    <row r="105" ht="28.5" customHeight="1" spans="1:7">
      <c r="A105" s="131" t="s">
        <v>262</v>
      </c>
      <c r="B105" s="132" t="s">
        <v>263</v>
      </c>
      <c r="C105" s="133">
        <f t="shared" si="1"/>
        <v>264</v>
      </c>
      <c r="D105" s="133">
        <v>0</v>
      </c>
      <c r="E105" s="133">
        <v>0</v>
      </c>
      <c r="F105" s="133">
        <v>0</v>
      </c>
      <c r="G105" s="133">
        <v>264</v>
      </c>
    </row>
    <row r="106" ht="28.5" customHeight="1" spans="1:7">
      <c r="A106" s="131" t="s">
        <v>264</v>
      </c>
      <c r="B106" s="132" t="s">
        <v>265</v>
      </c>
      <c r="C106" s="133">
        <f t="shared" si="1"/>
        <v>0</v>
      </c>
      <c r="D106" s="133">
        <v>0</v>
      </c>
      <c r="E106" s="133">
        <v>0</v>
      </c>
      <c r="F106" s="133">
        <v>0</v>
      </c>
      <c r="G106" s="133">
        <v>0</v>
      </c>
    </row>
    <row r="107" ht="28.5" customHeight="1" spans="1:7">
      <c r="A107" s="131" t="s">
        <v>266</v>
      </c>
      <c r="B107" s="132" t="s">
        <v>267</v>
      </c>
      <c r="C107" s="133">
        <f t="shared" si="1"/>
        <v>44</v>
      </c>
      <c r="D107" s="133">
        <v>0</v>
      </c>
      <c r="E107" s="133">
        <v>0</v>
      </c>
      <c r="F107" s="133">
        <v>0</v>
      </c>
      <c r="G107" s="133">
        <v>44</v>
      </c>
    </row>
    <row r="108" ht="28.5" customHeight="1" spans="1:7">
      <c r="A108" s="131" t="s">
        <v>268</v>
      </c>
      <c r="B108" s="132" t="s">
        <v>269</v>
      </c>
      <c r="C108" s="133">
        <f t="shared" si="1"/>
        <v>810</v>
      </c>
      <c r="D108" s="133">
        <v>0</v>
      </c>
      <c r="E108" s="133">
        <v>0</v>
      </c>
      <c r="F108" s="133">
        <v>0</v>
      </c>
      <c r="G108" s="133">
        <v>810</v>
      </c>
    </row>
    <row r="109" ht="28.5" customHeight="1" spans="1:7">
      <c r="A109" s="131" t="s">
        <v>270</v>
      </c>
      <c r="B109" s="132" t="s">
        <v>271</v>
      </c>
      <c r="C109" s="133">
        <f t="shared" si="1"/>
        <v>379</v>
      </c>
      <c r="D109" s="133">
        <v>78</v>
      </c>
      <c r="E109" s="133">
        <v>12</v>
      </c>
      <c r="F109" s="133">
        <v>1</v>
      </c>
      <c r="G109" s="133">
        <v>288</v>
      </c>
    </row>
    <row r="110" ht="28.5" customHeight="1" spans="1:7">
      <c r="A110" s="131" t="s">
        <v>272</v>
      </c>
      <c r="B110" s="132" t="s">
        <v>273</v>
      </c>
      <c r="C110" s="133">
        <f t="shared" si="1"/>
        <v>136</v>
      </c>
      <c r="D110" s="133">
        <v>69</v>
      </c>
      <c r="E110" s="133">
        <v>25</v>
      </c>
      <c r="F110" s="133">
        <v>0</v>
      </c>
      <c r="G110" s="133">
        <v>42</v>
      </c>
    </row>
    <row r="111" ht="28.5" customHeight="1" spans="1:7">
      <c r="A111" s="131" t="s">
        <v>274</v>
      </c>
      <c r="B111" s="132" t="s">
        <v>275</v>
      </c>
      <c r="C111" s="133">
        <f t="shared" si="1"/>
        <v>770</v>
      </c>
      <c r="D111" s="133">
        <v>0</v>
      </c>
      <c r="E111" s="133">
        <v>0</v>
      </c>
      <c r="F111" s="133">
        <v>0</v>
      </c>
      <c r="G111" s="133">
        <v>770</v>
      </c>
    </row>
    <row r="112" ht="28.5" customHeight="1" spans="1:7">
      <c r="A112" s="131" t="s">
        <v>276</v>
      </c>
      <c r="B112" s="132" t="s">
        <v>92</v>
      </c>
      <c r="C112" s="133">
        <f t="shared" si="1"/>
        <v>85</v>
      </c>
      <c r="D112" s="133">
        <v>72</v>
      </c>
      <c r="E112" s="133">
        <v>13</v>
      </c>
      <c r="F112" s="133">
        <v>0</v>
      </c>
      <c r="G112" s="133">
        <v>0</v>
      </c>
    </row>
    <row r="113" ht="28.5" customHeight="1" spans="1:7">
      <c r="A113" s="131" t="s">
        <v>277</v>
      </c>
      <c r="B113" s="132" t="s">
        <v>278</v>
      </c>
      <c r="C113" s="133">
        <f t="shared" si="1"/>
        <v>843</v>
      </c>
      <c r="D113" s="133">
        <v>0</v>
      </c>
      <c r="E113" s="133">
        <v>0</v>
      </c>
      <c r="F113" s="133">
        <v>0</v>
      </c>
      <c r="G113" s="133">
        <v>843</v>
      </c>
    </row>
    <row r="114" ht="28.5" customHeight="1" spans="1:7">
      <c r="A114" s="131" t="s">
        <v>279</v>
      </c>
      <c r="B114" s="132" t="s">
        <v>280</v>
      </c>
      <c r="C114" s="133">
        <f t="shared" si="1"/>
        <v>64</v>
      </c>
      <c r="D114" s="133">
        <v>0</v>
      </c>
      <c r="E114" s="133">
        <v>0</v>
      </c>
      <c r="F114" s="133">
        <v>0</v>
      </c>
      <c r="G114" s="133">
        <v>64</v>
      </c>
    </row>
    <row r="115" ht="28.5" customHeight="1" spans="1:7">
      <c r="A115" s="131" t="s">
        <v>281</v>
      </c>
      <c r="B115" s="132" t="s">
        <v>282</v>
      </c>
      <c r="C115" s="133">
        <f t="shared" si="1"/>
        <v>948</v>
      </c>
      <c r="D115" s="133">
        <v>0</v>
      </c>
      <c r="E115" s="133">
        <v>0</v>
      </c>
      <c r="F115" s="133">
        <v>0</v>
      </c>
      <c r="G115" s="133">
        <v>948</v>
      </c>
    </row>
    <row r="116" ht="28.5" customHeight="1" spans="1:7">
      <c r="A116" s="131" t="s">
        <v>283</v>
      </c>
      <c r="B116" s="132" t="s">
        <v>284</v>
      </c>
      <c r="C116" s="133">
        <f t="shared" si="1"/>
        <v>3283</v>
      </c>
      <c r="D116" s="133">
        <v>0</v>
      </c>
      <c r="E116" s="133">
        <v>0</v>
      </c>
      <c r="F116" s="133">
        <v>0</v>
      </c>
      <c r="G116" s="133">
        <v>3283</v>
      </c>
    </row>
    <row r="117" ht="28.5" customHeight="1" spans="1:7">
      <c r="A117" s="131" t="s">
        <v>285</v>
      </c>
      <c r="B117" s="132" t="s">
        <v>286</v>
      </c>
      <c r="C117" s="133">
        <f t="shared" si="1"/>
        <v>40</v>
      </c>
      <c r="D117" s="133">
        <v>0</v>
      </c>
      <c r="E117" s="133">
        <v>0</v>
      </c>
      <c r="F117" s="133">
        <v>0</v>
      </c>
      <c r="G117" s="133">
        <v>40</v>
      </c>
    </row>
    <row r="118" ht="28.5" customHeight="1" spans="1:7">
      <c r="A118" s="131" t="s">
        <v>287</v>
      </c>
      <c r="B118" s="132" t="s">
        <v>288</v>
      </c>
      <c r="C118" s="133">
        <f t="shared" si="1"/>
        <v>40</v>
      </c>
      <c r="D118" s="133">
        <v>0</v>
      </c>
      <c r="E118" s="133">
        <v>0</v>
      </c>
      <c r="F118" s="133">
        <v>0</v>
      </c>
      <c r="G118" s="133">
        <v>40</v>
      </c>
    </row>
    <row r="119" ht="28.5" customHeight="1" spans="1:7">
      <c r="A119" s="131" t="s">
        <v>289</v>
      </c>
      <c r="B119" s="132" t="s">
        <v>290</v>
      </c>
      <c r="C119" s="133">
        <f t="shared" si="1"/>
        <v>600</v>
      </c>
      <c r="D119" s="133">
        <v>0</v>
      </c>
      <c r="E119" s="133">
        <v>0</v>
      </c>
      <c r="F119" s="133">
        <v>0</v>
      </c>
      <c r="G119" s="133">
        <v>600</v>
      </c>
    </row>
    <row r="120" ht="28.5" customHeight="1" spans="1:7">
      <c r="A120" s="131" t="s">
        <v>291</v>
      </c>
      <c r="B120" s="132" t="s">
        <v>292</v>
      </c>
      <c r="C120" s="133">
        <f t="shared" si="1"/>
        <v>800</v>
      </c>
      <c r="D120" s="133">
        <v>0</v>
      </c>
      <c r="E120" s="133">
        <v>0</v>
      </c>
      <c r="F120" s="133">
        <v>0</v>
      </c>
      <c r="G120" s="133">
        <v>800</v>
      </c>
    </row>
    <row r="121" ht="28.5" customHeight="1" spans="1:7">
      <c r="A121" s="131" t="s">
        <v>293</v>
      </c>
      <c r="B121" s="132" t="s">
        <v>294</v>
      </c>
      <c r="C121" s="133">
        <f t="shared" si="1"/>
        <v>42</v>
      </c>
      <c r="D121" s="133">
        <v>0</v>
      </c>
      <c r="E121" s="133">
        <v>0</v>
      </c>
      <c r="F121" s="133">
        <v>0</v>
      </c>
      <c r="G121" s="133">
        <v>42</v>
      </c>
    </row>
    <row r="122" ht="28.5" customHeight="1" spans="1:7">
      <c r="A122" s="131" t="s">
        <v>295</v>
      </c>
      <c r="B122" s="132" t="s">
        <v>296</v>
      </c>
      <c r="C122" s="133">
        <f t="shared" si="1"/>
        <v>6</v>
      </c>
      <c r="D122" s="133">
        <v>0</v>
      </c>
      <c r="E122" s="133">
        <v>0</v>
      </c>
      <c r="F122" s="133">
        <v>0</v>
      </c>
      <c r="G122" s="133">
        <v>6</v>
      </c>
    </row>
    <row r="123" ht="28.5" customHeight="1" spans="1:7">
      <c r="A123" s="131" t="s">
        <v>297</v>
      </c>
      <c r="B123" s="132" t="s">
        <v>298</v>
      </c>
      <c r="C123" s="133">
        <f t="shared" si="1"/>
        <v>4691</v>
      </c>
      <c r="D123" s="133">
        <v>0</v>
      </c>
      <c r="E123" s="133">
        <v>0</v>
      </c>
      <c r="F123" s="133">
        <v>0</v>
      </c>
      <c r="G123" s="133">
        <v>4691</v>
      </c>
    </row>
    <row r="124" ht="28.5" customHeight="1" spans="1:7">
      <c r="A124" s="131" t="s">
        <v>299</v>
      </c>
      <c r="B124" s="132" t="s">
        <v>92</v>
      </c>
      <c r="C124" s="133">
        <f t="shared" si="1"/>
        <v>212</v>
      </c>
      <c r="D124" s="133">
        <v>179</v>
      </c>
      <c r="E124" s="133">
        <v>33</v>
      </c>
      <c r="F124" s="133">
        <v>0</v>
      </c>
      <c r="G124" s="133">
        <v>0</v>
      </c>
    </row>
    <row r="125" ht="28.5" customHeight="1" spans="1:7">
      <c r="A125" s="131" t="s">
        <v>300</v>
      </c>
      <c r="B125" s="132" t="s">
        <v>301</v>
      </c>
      <c r="C125" s="133">
        <f t="shared" si="1"/>
        <v>60</v>
      </c>
      <c r="D125" s="133">
        <v>0</v>
      </c>
      <c r="E125" s="133">
        <v>0</v>
      </c>
      <c r="F125" s="133">
        <v>0</v>
      </c>
      <c r="G125" s="133">
        <v>60</v>
      </c>
    </row>
    <row r="126" ht="28.5" customHeight="1" spans="1:7">
      <c r="A126" s="131" t="s">
        <v>302</v>
      </c>
      <c r="B126" s="132" t="s">
        <v>303</v>
      </c>
      <c r="C126" s="133">
        <f t="shared" si="1"/>
        <v>100</v>
      </c>
      <c r="D126" s="133">
        <v>0</v>
      </c>
      <c r="E126" s="133">
        <v>0</v>
      </c>
      <c r="F126" s="133">
        <v>0</v>
      </c>
      <c r="G126" s="133">
        <v>100</v>
      </c>
    </row>
    <row r="127" ht="28.5" customHeight="1" spans="1:7">
      <c r="A127" s="131" t="s">
        <v>304</v>
      </c>
      <c r="B127" s="132" t="s">
        <v>92</v>
      </c>
      <c r="C127" s="133">
        <f t="shared" si="1"/>
        <v>371</v>
      </c>
      <c r="D127" s="133">
        <v>302</v>
      </c>
      <c r="E127" s="133">
        <v>66</v>
      </c>
      <c r="F127" s="133">
        <v>3</v>
      </c>
      <c r="G127" s="133">
        <v>0</v>
      </c>
    </row>
    <row r="128" ht="28.5" customHeight="1" spans="1:7">
      <c r="A128" s="131" t="s">
        <v>305</v>
      </c>
      <c r="B128" s="132" t="s">
        <v>306</v>
      </c>
      <c r="C128" s="133">
        <f t="shared" si="1"/>
        <v>1410</v>
      </c>
      <c r="D128" s="133">
        <v>0</v>
      </c>
      <c r="E128" s="133">
        <v>0</v>
      </c>
      <c r="F128" s="133">
        <v>0</v>
      </c>
      <c r="G128" s="133">
        <v>1410</v>
      </c>
    </row>
    <row r="129" ht="28.5" customHeight="1" spans="1:7">
      <c r="A129" s="131" t="s">
        <v>307</v>
      </c>
      <c r="B129" s="132" t="s">
        <v>308</v>
      </c>
      <c r="C129" s="133">
        <f t="shared" si="1"/>
        <v>137</v>
      </c>
      <c r="D129" s="133">
        <v>0</v>
      </c>
      <c r="E129" s="133">
        <v>0</v>
      </c>
      <c r="F129" s="133">
        <v>0</v>
      </c>
      <c r="G129" s="133">
        <v>137</v>
      </c>
    </row>
    <row r="130" ht="28.5" customHeight="1" spans="1:7">
      <c r="A130" s="131" t="s">
        <v>309</v>
      </c>
      <c r="B130" s="132" t="s">
        <v>310</v>
      </c>
      <c r="C130" s="133">
        <f t="shared" si="1"/>
        <v>150</v>
      </c>
      <c r="D130" s="133">
        <v>0</v>
      </c>
      <c r="E130" s="133">
        <v>0</v>
      </c>
      <c r="F130" s="133">
        <v>0</v>
      </c>
      <c r="G130" s="133">
        <v>150</v>
      </c>
    </row>
    <row r="131" ht="28.5" customHeight="1" spans="1:7">
      <c r="A131" s="131" t="s">
        <v>311</v>
      </c>
      <c r="B131" s="132" t="s">
        <v>312</v>
      </c>
      <c r="C131" s="133">
        <f t="shared" si="1"/>
        <v>190</v>
      </c>
      <c r="D131" s="133">
        <v>46</v>
      </c>
      <c r="E131" s="133">
        <v>11</v>
      </c>
      <c r="F131" s="133">
        <v>1</v>
      </c>
      <c r="G131" s="133">
        <v>132</v>
      </c>
    </row>
    <row r="132" ht="28.5" customHeight="1" spans="1:7">
      <c r="A132" s="131" t="s">
        <v>313</v>
      </c>
      <c r="B132" s="132" t="s">
        <v>314</v>
      </c>
      <c r="C132" s="133">
        <f t="shared" si="1"/>
        <v>700</v>
      </c>
      <c r="D132" s="133">
        <v>0</v>
      </c>
      <c r="E132" s="133">
        <v>0</v>
      </c>
      <c r="F132" s="133">
        <v>0</v>
      </c>
      <c r="G132" s="133">
        <v>700</v>
      </c>
    </row>
    <row r="133" ht="28.5" customHeight="1" spans="1:7">
      <c r="A133" s="131" t="s">
        <v>315</v>
      </c>
      <c r="B133" s="132" t="s">
        <v>316</v>
      </c>
      <c r="C133" s="133">
        <f t="shared" si="1"/>
        <v>406</v>
      </c>
      <c r="D133" s="133">
        <v>0</v>
      </c>
      <c r="E133" s="133">
        <v>0</v>
      </c>
      <c r="F133" s="133">
        <v>0</v>
      </c>
      <c r="G133" s="133">
        <v>406</v>
      </c>
    </row>
    <row r="134" ht="28.5" customHeight="1" spans="1:7">
      <c r="A134" s="131" t="s">
        <v>317</v>
      </c>
      <c r="B134" s="132" t="s">
        <v>318</v>
      </c>
      <c r="C134" s="133">
        <f t="shared" ref="C134:C191" si="2">D134+E134+F134+G134</f>
        <v>998</v>
      </c>
      <c r="D134" s="133">
        <v>680</v>
      </c>
      <c r="E134" s="133">
        <v>303</v>
      </c>
      <c r="F134" s="133">
        <v>4</v>
      </c>
      <c r="G134" s="133">
        <v>11</v>
      </c>
    </row>
    <row r="135" ht="28.5" customHeight="1" spans="1:7">
      <c r="A135" s="131" t="s">
        <v>319</v>
      </c>
      <c r="B135" s="132" t="s">
        <v>320</v>
      </c>
      <c r="C135" s="133">
        <f t="shared" si="2"/>
        <v>4639</v>
      </c>
      <c r="D135" s="133">
        <v>0</v>
      </c>
      <c r="E135" s="133">
        <v>0</v>
      </c>
      <c r="F135" s="133">
        <v>0</v>
      </c>
      <c r="G135" s="133">
        <v>4639</v>
      </c>
    </row>
    <row r="136" ht="28.5" customHeight="1" spans="1:7">
      <c r="A136" s="131" t="s">
        <v>321</v>
      </c>
      <c r="B136" s="132" t="s">
        <v>322</v>
      </c>
      <c r="C136" s="133">
        <f t="shared" si="2"/>
        <v>324</v>
      </c>
      <c r="D136" s="133">
        <v>0</v>
      </c>
      <c r="E136" s="133">
        <v>0</v>
      </c>
      <c r="F136" s="133">
        <v>0</v>
      </c>
      <c r="G136" s="133">
        <v>324</v>
      </c>
    </row>
    <row r="137" ht="28.5" customHeight="1" spans="1:7">
      <c r="A137" s="131" t="s">
        <v>323</v>
      </c>
      <c r="B137" s="132" t="s">
        <v>324</v>
      </c>
      <c r="C137" s="133">
        <f t="shared" si="2"/>
        <v>8</v>
      </c>
      <c r="D137" s="133">
        <v>0</v>
      </c>
      <c r="E137" s="133">
        <v>0</v>
      </c>
      <c r="F137" s="133">
        <v>0</v>
      </c>
      <c r="G137" s="133">
        <v>8</v>
      </c>
    </row>
    <row r="138" ht="28.5" customHeight="1" spans="1:7">
      <c r="A138" s="131" t="s">
        <v>325</v>
      </c>
      <c r="B138" s="132" t="s">
        <v>326</v>
      </c>
      <c r="C138" s="133">
        <f t="shared" si="2"/>
        <v>570</v>
      </c>
      <c r="D138" s="133">
        <v>0</v>
      </c>
      <c r="E138" s="133">
        <v>0</v>
      </c>
      <c r="F138" s="133">
        <v>0</v>
      </c>
      <c r="G138" s="133">
        <v>570</v>
      </c>
    </row>
    <row r="139" ht="28.5" customHeight="1" spans="1:7">
      <c r="A139" s="131" t="s">
        <v>327</v>
      </c>
      <c r="B139" s="132" t="s">
        <v>328</v>
      </c>
      <c r="C139" s="133">
        <f t="shared" si="2"/>
        <v>1873</v>
      </c>
      <c r="D139" s="133">
        <v>0</v>
      </c>
      <c r="E139" s="133">
        <v>0</v>
      </c>
      <c r="F139" s="133">
        <v>0</v>
      </c>
      <c r="G139" s="133">
        <v>1873</v>
      </c>
    </row>
    <row r="140" ht="28.5" customHeight="1" spans="1:7">
      <c r="A140" s="131" t="s">
        <v>329</v>
      </c>
      <c r="B140" s="132" t="s">
        <v>330</v>
      </c>
      <c r="C140" s="133">
        <f t="shared" si="2"/>
        <v>1141</v>
      </c>
      <c r="D140" s="133">
        <v>1015</v>
      </c>
      <c r="E140" s="133">
        <v>0</v>
      </c>
      <c r="F140" s="133">
        <v>0</v>
      </c>
      <c r="G140" s="133">
        <v>126</v>
      </c>
    </row>
    <row r="141" ht="28.5" customHeight="1" spans="1:7">
      <c r="A141" s="131" t="s">
        <v>331</v>
      </c>
      <c r="B141" s="132" t="s">
        <v>332</v>
      </c>
      <c r="C141" s="133">
        <f t="shared" si="2"/>
        <v>5273</v>
      </c>
      <c r="D141" s="133">
        <v>5273</v>
      </c>
      <c r="E141" s="133">
        <v>0</v>
      </c>
      <c r="F141" s="133">
        <v>0</v>
      </c>
      <c r="G141" s="133">
        <v>0</v>
      </c>
    </row>
    <row r="142" ht="28.5" customHeight="1" spans="1:7">
      <c r="A142" s="131" t="s">
        <v>333</v>
      </c>
      <c r="B142" s="132" t="s">
        <v>334</v>
      </c>
      <c r="C142" s="133">
        <f t="shared" si="2"/>
        <v>9372</v>
      </c>
      <c r="D142" s="133">
        <v>0</v>
      </c>
      <c r="E142" s="133">
        <v>0</v>
      </c>
      <c r="F142" s="133">
        <v>0</v>
      </c>
      <c r="G142" s="133">
        <v>9372</v>
      </c>
    </row>
    <row r="143" ht="28.5" customHeight="1" spans="1:7">
      <c r="A143" s="131" t="s">
        <v>335</v>
      </c>
      <c r="B143" s="132" t="s">
        <v>336</v>
      </c>
      <c r="C143" s="133">
        <f t="shared" si="2"/>
        <v>1085</v>
      </c>
      <c r="D143" s="133">
        <v>0</v>
      </c>
      <c r="E143" s="133">
        <v>0</v>
      </c>
      <c r="F143" s="133">
        <v>0</v>
      </c>
      <c r="G143" s="133">
        <v>1085</v>
      </c>
    </row>
    <row r="144" ht="28.5" customHeight="1" spans="1:7">
      <c r="A144" s="131" t="s">
        <v>337</v>
      </c>
      <c r="B144" s="132" t="s">
        <v>338</v>
      </c>
      <c r="C144" s="133">
        <f t="shared" si="2"/>
        <v>116</v>
      </c>
      <c r="D144" s="133">
        <v>0</v>
      </c>
      <c r="E144" s="133">
        <v>0</v>
      </c>
      <c r="F144" s="133">
        <v>0</v>
      </c>
      <c r="G144" s="133">
        <v>116</v>
      </c>
    </row>
    <row r="145" ht="28.5" customHeight="1" spans="1:7">
      <c r="A145" s="131" t="s">
        <v>339</v>
      </c>
      <c r="B145" s="132" t="s">
        <v>92</v>
      </c>
      <c r="C145" s="133">
        <f t="shared" si="2"/>
        <v>629</v>
      </c>
      <c r="D145" s="133">
        <v>545</v>
      </c>
      <c r="E145" s="133">
        <v>82</v>
      </c>
      <c r="F145" s="133">
        <v>2</v>
      </c>
      <c r="G145" s="133">
        <v>0</v>
      </c>
    </row>
    <row r="146" ht="28.5" customHeight="1" spans="1:7">
      <c r="A146" s="131" t="s">
        <v>340</v>
      </c>
      <c r="B146" s="132" t="s">
        <v>341</v>
      </c>
      <c r="C146" s="133">
        <f t="shared" si="2"/>
        <v>33</v>
      </c>
      <c r="D146" s="133">
        <v>0</v>
      </c>
      <c r="E146" s="133">
        <v>0</v>
      </c>
      <c r="F146" s="133">
        <v>0</v>
      </c>
      <c r="G146" s="133">
        <v>33</v>
      </c>
    </row>
    <row r="147" ht="28.5" customHeight="1" spans="1:7">
      <c r="A147" s="131" t="s">
        <v>342</v>
      </c>
      <c r="B147" s="132" t="s">
        <v>343</v>
      </c>
      <c r="C147" s="133">
        <f t="shared" si="2"/>
        <v>32</v>
      </c>
      <c r="D147" s="133">
        <v>0</v>
      </c>
      <c r="E147" s="133">
        <v>0</v>
      </c>
      <c r="F147" s="133">
        <v>0</v>
      </c>
      <c r="G147" s="133">
        <v>32</v>
      </c>
    </row>
    <row r="148" ht="28.5" customHeight="1" spans="1:7">
      <c r="A148" s="131" t="s">
        <v>344</v>
      </c>
      <c r="B148" s="132" t="s">
        <v>345</v>
      </c>
      <c r="C148" s="133">
        <f t="shared" si="2"/>
        <v>1073</v>
      </c>
      <c r="D148" s="133">
        <v>0</v>
      </c>
      <c r="E148" s="133">
        <v>0</v>
      </c>
      <c r="F148" s="133">
        <v>0</v>
      </c>
      <c r="G148" s="133">
        <v>1073</v>
      </c>
    </row>
    <row r="149" ht="28.5" customHeight="1" spans="1:7">
      <c r="A149" s="131" t="s">
        <v>346</v>
      </c>
      <c r="B149" s="132" t="s">
        <v>347</v>
      </c>
      <c r="C149" s="133">
        <f t="shared" si="2"/>
        <v>4205</v>
      </c>
      <c r="D149" s="133">
        <v>0</v>
      </c>
      <c r="E149" s="133">
        <v>0</v>
      </c>
      <c r="F149" s="133">
        <v>0</v>
      </c>
      <c r="G149" s="133">
        <v>4205</v>
      </c>
    </row>
    <row r="150" ht="28.5" customHeight="1" spans="1:7">
      <c r="A150" s="131" t="s">
        <v>348</v>
      </c>
      <c r="B150" s="132" t="s">
        <v>349</v>
      </c>
      <c r="C150" s="133">
        <f t="shared" si="2"/>
        <v>416</v>
      </c>
      <c r="D150" s="133">
        <v>0</v>
      </c>
      <c r="E150" s="133">
        <v>0</v>
      </c>
      <c r="F150" s="133">
        <v>0</v>
      </c>
      <c r="G150" s="133">
        <v>416</v>
      </c>
    </row>
    <row r="151" ht="28.5" customHeight="1" spans="1:7">
      <c r="A151" s="131" t="s">
        <v>350</v>
      </c>
      <c r="B151" s="132" t="s">
        <v>351</v>
      </c>
      <c r="C151" s="133">
        <f t="shared" si="2"/>
        <v>1485</v>
      </c>
      <c r="D151" s="133">
        <v>0</v>
      </c>
      <c r="E151" s="133">
        <v>0</v>
      </c>
      <c r="F151" s="133">
        <v>0</v>
      </c>
      <c r="G151" s="133">
        <v>1485</v>
      </c>
    </row>
    <row r="152" ht="28.5" customHeight="1" spans="1:7">
      <c r="A152" s="131" t="s">
        <v>352</v>
      </c>
      <c r="B152" s="132" t="s">
        <v>353</v>
      </c>
      <c r="C152" s="133">
        <f t="shared" si="2"/>
        <v>23</v>
      </c>
      <c r="D152" s="133">
        <v>0</v>
      </c>
      <c r="E152" s="133">
        <v>0</v>
      </c>
      <c r="F152" s="133">
        <v>0</v>
      </c>
      <c r="G152" s="133">
        <v>23</v>
      </c>
    </row>
    <row r="153" ht="28.5" customHeight="1" spans="1:7">
      <c r="A153" s="131" t="s">
        <v>354</v>
      </c>
      <c r="B153" s="132" t="s">
        <v>355</v>
      </c>
      <c r="C153" s="133">
        <f t="shared" si="2"/>
        <v>437</v>
      </c>
      <c r="D153" s="133">
        <v>0</v>
      </c>
      <c r="E153" s="133">
        <v>0</v>
      </c>
      <c r="F153" s="133">
        <v>0</v>
      </c>
      <c r="G153" s="133">
        <v>437</v>
      </c>
    </row>
    <row r="154" ht="28.5" customHeight="1" spans="1:7">
      <c r="A154" s="131" t="s">
        <v>356</v>
      </c>
      <c r="B154" s="132" t="s">
        <v>357</v>
      </c>
      <c r="C154" s="133">
        <f t="shared" si="2"/>
        <v>140</v>
      </c>
      <c r="D154" s="133">
        <v>0</v>
      </c>
      <c r="E154" s="133">
        <v>0</v>
      </c>
      <c r="F154" s="133">
        <v>0</v>
      </c>
      <c r="G154" s="133">
        <v>140</v>
      </c>
    </row>
    <row r="155" ht="28.5" customHeight="1" spans="1:7">
      <c r="A155" s="131" t="s">
        <v>358</v>
      </c>
      <c r="B155" s="132" t="s">
        <v>359</v>
      </c>
      <c r="C155" s="133">
        <f t="shared" si="2"/>
        <v>6</v>
      </c>
      <c r="D155" s="133">
        <v>0</v>
      </c>
      <c r="E155" s="133">
        <v>0</v>
      </c>
      <c r="F155" s="133">
        <v>0</v>
      </c>
      <c r="G155" s="133">
        <v>6</v>
      </c>
    </row>
    <row r="156" ht="28.5" customHeight="1" spans="1:7">
      <c r="A156" s="131" t="s">
        <v>360</v>
      </c>
      <c r="B156" s="132" t="s">
        <v>92</v>
      </c>
      <c r="C156" s="133">
        <f t="shared" si="2"/>
        <v>3077</v>
      </c>
      <c r="D156" s="133">
        <v>1658</v>
      </c>
      <c r="E156" s="133">
        <v>1404</v>
      </c>
      <c r="F156" s="133">
        <v>15</v>
      </c>
      <c r="G156" s="133">
        <v>0</v>
      </c>
    </row>
    <row r="157" ht="28.5" customHeight="1" spans="1:7">
      <c r="A157" s="131" t="s">
        <v>361</v>
      </c>
      <c r="B157" s="132" t="s">
        <v>362</v>
      </c>
      <c r="C157" s="133">
        <f t="shared" si="2"/>
        <v>531</v>
      </c>
      <c r="D157" s="133">
        <v>397</v>
      </c>
      <c r="E157" s="133">
        <v>134</v>
      </c>
      <c r="F157" s="133">
        <v>0</v>
      </c>
      <c r="G157" s="133">
        <v>0</v>
      </c>
    </row>
    <row r="158" ht="28.5" customHeight="1" spans="1:7">
      <c r="A158" s="131" t="s">
        <v>363</v>
      </c>
      <c r="B158" s="132" t="s">
        <v>364</v>
      </c>
      <c r="C158" s="133">
        <f t="shared" si="2"/>
        <v>2403</v>
      </c>
      <c r="D158" s="133">
        <v>0</v>
      </c>
      <c r="E158" s="133">
        <v>0</v>
      </c>
      <c r="F158" s="133">
        <v>0</v>
      </c>
      <c r="G158" s="133">
        <v>2403</v>
      </c>
    </row>
    <row r="159" ht="28.5" customHeight="1" spans="1:7">
      <c r="A159" s="131" t="s">
        <v>365</v>
      </c>
      <c r="B159" s="132" t="s">
        <v>366</v>
      </c>
      <c r="C159" s="133">
        <f t="shared" si="2"/>
        <v>300</v>
      </c>
      <c r="D159" s="133">
        <v>0</v>
      </c>
      <c r="E159" s="133">
        <v>0</v>
      </c>
      <c r="F159" s="133">
        <v>0</v>
      </c>
      <c r="G159" s="133">
        <v>300</v>
      </c>
    </row>
    <row r="160" ht="28.5" customHeight="1" spans="1:7">
      <c r="A160" s="131" t="s">
        <v>367</v>
      </c>
      <c r="B160" s="132" t="s">
        <v>368</v>
      </c>
      <c r="C160" s="133">
        <f t="shared" si="2"/>
        <v>2471</v>
      </c>
      <c r="D160" s="133">
        <v>0</v>
      </c>
      <c r="E160" s="133">
        <v>0</v>
      </c>
      <c r="F160" s="133">
        <v>0</v>
      </c>
      <c r="G160" s="133">
        <v>2471</v>
      </c>
    </row>
    <row r="161" ht="28.5" customHeight="1" spans="1:7">
      <c r="A161" s="131" t="s">
        <v>369</v>
      </c>
      <c r="B161" s="132" t="s">
        <v>370</v>
      </c>
      <c r="C161" s="133">
        <f t="shared" si="2"/>
        <v>117</v>
      </c>
      <c r="D161" s="133">
        <v>0</v>
      </c>
      <c r="E161" s="133">
        <v>0</v>
      </c>
      <c r="F161" s="133">
        <v>0</v>
      </c>
      <c r="G161" s="133">
        <v>117</v>
      </c>
    </row>
    <row r="162" ht="28.5" customHeight="1" spans="1:7">
      <c r="A162" s="131" t="s">
        <v>371</v>
      </c>
      <c r="B162" s="132" t="s">
        <v>372</v>
      </c>
      <c r="C162" s="133">
        <f t="shared" si="2"/>
        <v>40</v>
      </c>
      <c r="D162" s="133">
        <v>0</v>
      </c>
      <c r="E162" s="133">
        <v>0</v>
      </c>
      <c r="F162" s="133">
        <v>0</v>
      </c>
      <c r="G162" s="133">
        <v>40</v>
      </c>
    </row>
    <row r="163" ht="28.5" customHeight="1" spans="1:7">
      <c r="A163" s="131" t="s">
        <v>373</v>
      </c>
      <c r="B163" s="132" t="s">
        <v>92</v>
      </c>
      <c r="C163" s="133">
        <f t="shared" si="2"/>
        <v>1916</v>
      </c>
      <c r="D163" s="133">
        <v>1632</v>
      </c>
      <c r="E163" s="133">
        <v>241</v>
      </c>
      <c r="F163" s="133">
        <v>43</v>
      </c>
      <c r="G163" s="133">
        <v>0</v>
      </c>
    </row>
    <row r="164" ht="28.5" customHeight="1" spans="1:7">
      <c r="A164" s="131" t="s">
        <v>374</v>
      </c>
      <c r="B164" s="132" t="s">
        <v>375</v>
      </c>
      <c r="C164" s="133">
        <f t="shared" si="2"/>
        <v>410</v>
      </c>
      <c r="D164" s="133">
        <v>356</v>
      </c>
      <c r="E164" s="133">
        <v>53</v>
      </c>
      <c r="F164" s="133">
        <v>1</v>
      </c>
      <c r="G164" s="133">
        <v>0</v>
      </c>
    </row>
    <row r="165" ht="28.5" customHeight="1" spans="1:7">
      <c r="A165" s="131" t="s">
        <v>376</v>
      </c>
      <c r="B165" s="132" t="s">
        <v>377</v>
      </c>
      <c r="C165" s="133">
        <f t="shared" si="2"/>
        <v>245</v>
      </c>
      <c r="D165" s="133">
        <v>0</v>
      </c>
      <c r="E165" s="133">
        <v>0</v>
      </c>
      <c r="F165" s="133">
        <v>0</v>
      </c>
      <c r="G165" s="133">
        <v>245</v>
      </c>
    </row>
    <row r="166" ht="28.5" customHeight="1" spans="1:7">
      <c r="A166" s="131" t="s">
        <v>378</v>
      </c>
      <c r="B166" s="132" t="s">
        <v>379</v>
      </c>
      <c r="C166" s="133">
        <f t="shared" si="2"/>
        <v>582</v>
      </c>
      <c r="D166" s="133">
        <v>0</v>
      </c>
      <c r="E166" s="133">
        <v>0</v>
      </c>
      <c r="F166" s="133">
        <v>0</v>
      </c>
      <c r="G166" s="133">
        <v>582</v>
      </c>
    </row>
    <row r="167" ht="28.5" customHeight="1" spans="1:7">
      <c r="A167" s="131" t="s">
        <v>380</v>
      </c>
      <c r="B167" s="132" t="s">
        <v>381</v>
      </c>
      <c r="C167" s="133">
        <f t="shared" si="2"/>
        <v>10</v>
      </c>
      <c r="D167" s="133">
        <v>0</v>
      </c>
      <c r="E167" s="133">
        <v>0</v>
      </c>
      <c r="F167" s="133">
        <v>0</v>
      </c>
      <c r="G167" s="133">
        <v>10</v>
      </c>
    </row>
    <row r="168" ht="28.5" customHeight="1" spans="1:7">
      <c r="A168" s="131" t="s">
        <v>382</v>
      </c>
      <c r="B168" s="132" t="s">
        <v>383</v>
      </c>
      <c r="C168" s="133">
        <f t="shared" si="2"/>
        <v>96</v>
      </c>
      <c r="D168" s="133">
        <v>0</v>
      </c>
      <c r="E168" s="133">
        <v>0</v>
      </c>
      <c r="F168" s="133">
        <v>0</v>
      </c>
      <c r="G168" s="133">
        <v>96</v>
      </c>
    </row>
    <row r="169" ht="28.5" customHeight="1" spans="1:7">
      <c r="A169" s="131" t="s">
        <v>384</v>
      </c>
      <c r="B169" s="132" t="s">
        <v>385</v>
      </c>
      <c r="C169" s="133">
        <f t="shared" si="2"/>
        <v>8937</v>
      </c>
      <c r="D169" s="133">
        <v>0</v>
      </c>
      <c r="E169" s="133">
        <v>0</v>
      </c>
      <c r="F169" s="133">
        <v>0</v>
      </c>
      <c r="G169" s="133">
        <v>8937</v>
      </c>
    </row>
    <row r="170" ht="28.5" customHeight="1" spans="1:7">
      <c r="A170" s="131" t="s">
        <v>386</v>
      </c>
      <c r="B170" s="132" t="s">
        <v>387</v>
      </c>
      <c r="C170" s="133">
        <f t="shared" si="2"/>
        <v>815</v>
      </c>
      <c r="D170" s="133">
        <v>0</v>
      </c>
      <c r="E170" s="133">
        <v>0</v>
      </c>
      <c r="F170" s="133">
        <v>0</v>
      </c>
      <c r="G170" s="133">
        <v>815</v>
      </c>
    </row>
    <row r="171" ht="28.5" customHeight="1" spans="1:7">
      <c r="A171" s="131" t="s">
        <v>388</v>
      </c>
      <c r="B171" s="132" t="s">
        <v>389</v>
      </c>
      <c r="C171" s="133">
        <f t="shared" si="2"/>
        <v>1558</v>
      </c>
      <c r="D171" s="133">
        <v>0</v>
      </c>
      <c r="E171" s="133">
        <v>0</v>
      </c>
      <c r="F171" s="133">
        <v>0</v>
      </c>
      <c r="G171" s="133">
        <v>1558</v>
      </c>
    </row>
    <row r="172" ht="28.5" customHeight="1" spans="1:7">
      <c r="A172" s="131" t="s">
        <v>390</v>
      </c>
      <c r="B172" s="132" t="s">
        <v>391</v>
      </c>
      <c r="C172" s="133">
        <f t="shared" si="2"/>
        <v>20</v>
      </c>
      <c r="D172" s="133">
        <v>0</v>
      </c>
      <c r="E172" s="133">
        <v>0</v>
      </c>
      <c r="F172" s="133">
        <v>0</v>
      </c>
      <c r="G172" s="133">
        <v>20</v>
      </c>
    </row>
    <row r="173" ht="28.5" customHeight="1" spans="1:7">
      <c r="A173" s="131" t="s">
        <v>392</v>
      </c>
      <c r="B173" s="132" t="s">
        <v>393</v>
      </c>
      <c r="C173" s="133">
        <f t="shared" si="2"/>
        <v>23</v>
      </c>
      <c r="D173" s="133">
        <v>0</v>
      </c>
      <c r="E173" s="133">
        <v>0</v>
      </c>
      <c r="F173" s="133">
        <v>0</v>
      </c>
      <c r="G173" s="133">
        <v>23</v>
      </c>
    </row>
    <row r="174" ht="28.5" customHeight="1" spans="1:7">
      <c r="A174" s="131" t="s">
        <v>394</v>
      </c>
      <c r="B174" s="132" t="s">
        <v>395</v>
      </c>
      <c r="C174" s="133">
        <f t="shared" si="2"/>
        <v>55</v>
      </c>
      <c r="D174" s="133">
        <v>0</v>
      </c>
      <c r="E174" s="133">
        <v>0</v>
      </c>
      <c r="F174" s="133">
        <v>0</v>
      </c>
      <c r="G174" s="133">
        <v>55</v>
      </c>
    </row>
    <row r="175" ht="28.5" customHeight="1" spans="1:7">
      <c r="A175" s="131" t="s">
        <v>396</v>
      </c>
      <c r="B175" s="132" t="s">
        <v>397</v>
      </c>
      <c r="C175" s="133">
        <f t="shared" si="2"/>
        <v>5499</v>
      </c>
      <c r="D175" s="133">
        <v>0</v>
      </c>
      <c r="E175" s="133">
        <v>0</v>
      </c>
      <c r="F175" s="133">
        <v>0</v>
      </c>
      <c r="G175" s="133">
        <v>5499</v>
      </c>
    </row>
    <row r="176" ht="28.5" customHeight="1" spans="1:7">
      <c r="A176" s="131" t="s">
        <v>398</v>
      </c>
      <c r="B176" s="132" t="s">
        <v>399</v>
      </c>
      <c r="C176" s="133">
        <f t="shared" si="2"/>
        <v>309</v>
      </c>
      <c r="D176" s="133">
        <v>0</v>
      </c>
      <c r="E176" s="133">
        <v>0</v>
      </c>
      <c r="F176" s="133">
        <v>0</v>
      </c>
      <c r="G176" s="133">
        <v>309</v>
      </c>
    </row>
    <row r="177" ht="28.5" customHeight="1" spans="1:7">
      <c r="A177" s="131" t="s">
        <v>400</v>
      </c>
      <c r="B177" s="132" t="s">
        <v>92</v>
      </c>
      <c r="C177" s="133">
        <f t="shared" si="2"/>
        <v>839</v>
      </c>
      <c r="D177" s="133">
        <v>704</v>
      </c>
      <c r="E177" s="133">
        <v>120</v>
      </c>
      <c r="F177" s="133">
        <v>15</v>
      </c>
      <c r="G177" s="133">
        <v>0</v>
      </c>
    </row>
    <row r="178" ht="28.5" customHeight="1" spans="1:7">
      <c r="A178" s="131" t="s">
        <v>401</v>
      </c>
      <c r="B178" s="132" t="s">
        <v>402</v>
      </c>
      <c r="C178" s="133">
        <f t="shared" si="2"/>
        <v>610</v>
      </c>
      <c r="D178" s="133">
        <v>517</v>
      </c>
      <c r="E178" s="133">
        <v>80</v>
      </c>
      <c r="F178" s="133">
        <v>13</v>
      </c>
      <c r="G178" s="133">
        <v>0</v>
      </c>
    </row>
    <row r="179" ht="28.5" customHeight="1" spans="1:7">
      <c r="A179" s="131" t="s">
        <v>403</v>
      </c>
      <c r="B179" s="132" t="s">
        <v>404</v>
      </c>
      <c r="C179" s="133">
        <f t="shared" si="2"/>
        <v>639</v>
      </c>
      <c r="D179" s="133">
        <v>0</v>
      </c>
      <c r="E179" s="133">
        <v>0</v>
      </c>
      <c r="F179" s="133">
        <v>0</v>
      </c>
      <c r="G179" s="133">
        <v>639</v>
      </c>
    </row>
    <row r="180" ht="28.5" customHeight="1" spans="1:7">
      <c r="A180" s="131" t="s">
        <v>405</v>
      </c>
      <c r="B180" s="132" t="s">
        <v>406</v>
      </c>
      <c r="C180" s="133">
        <f t="shared" si="2"/>
        <v>134</v>
      </c>
      <c r="D180" s="133">
        <v>0</v>
      </c>
      <c r="E180" s="133">
        <v>0</v>
      </c>
      <c r="F180" s="133">
        <v>0</v>
      </c>
      <c r="G180" s="133">
        <v>134</v>
      </c>
    </row>
    <row r="181" ht="28.5" customHeight="1" spans="1:7">
      <c r="A181" s="131" t="s">
        <v>407</v>
      </c>
      <c r="B181" s="132" t="s">
        <v>408</v>
      </c>
      <c r="C181" s="133">
        <f t="shared" si="2"/>
        <v>0</v>
      </c>
      <c r="D181" s="133">
        <v>0</v>
      </c>
      <c r="E181" s="133">
        <v>0</v>
      </c>
      <c r="F181" s="133">
        <v>0</v>
      </c>
      <c r="G181" s="133">
        <v>0</v>
      </c>
    </row>
    <row r="182" ht="28.5" customHeight="1" spans="1:7">
      <c r="A182" s="131" t="s">
        <v>409</v>
      </c>
      <c r="B182" s="132" t="s">
        <v>410</v>
      </c>
      <c r="C182" s="133">
        <f t="shared" si="2"/>
        <v>23</v>
      </c>
      <c r="D182" s="133">
        <v>0</v>
      </c>
      <c r="E182" s="133">
        <v>0</v>
      </c>
      <c r="F182" s="133">
        <v>0</v>
      </c>
      <c r="G182" s="133">
        <v>23</v>
      </c>
    </row>
    <row r="183" ht="28.5" customHeight="1" spans="1:7">
      <c r="A183" s="131" t="s">
        <v>411</v>
      </c>
      <c r="B183" s="132" t="s">
        <v>412</v>
      </c>
      <c r="C183" s="133">
        <f t="shared" si="2"/>
        <v>49</v>
      </c>
      <c r="D183" s="133">
        <v>0</v>
      </c>
      <c r="E183" s="133">
        <v>0</v>
      </c>
      <c r="F183" s="133">
        <v>0</v>
      </c>
      <c r="G183" s="133">
        <v>49</v>
      </c>
    </row>
    <row r="184" ht="28.5" customHeight="1" spans="1:7">
      <c r="A184" s="131" t="s">
        <v>413</v>
      </c>
      <c r="B184" s="132" t="s">
        <v>414</v>
      </c>
      <c r="C184" s="133">
        <f t="shared" si="2"/>
        <v>10</v>
      </c>
      <c r="D184" s="133">
        <v>0</v>
      </c>
      <c r="E184" s="133">
        <v>0</v>
      </c>
      <c r="F184" s="133">
        <v>0</v>
      </c>
      <c r="G184" s="133">
        <v>10</v>
      </c>
    </row>
    <row r="185" ht="28.5" customHeight="1" spans="1:7">
      <c r="A185" s="131" t="s">
        <v>415</v>
      </c>
      <c r="B185" s="132" t="s">
        <v>92</v>
      </c>
      <c r="C185" s="133">
        <f t="shared" si="2"/>
        <v>4491</v>
      </c>
      <c r="D185" s="133">
        <v>3788</v>
      </c>
      <c r="E185" s="133">
        <v>661</v>
      </c>
      <c r="F185" s="133">
        <v>42</v>
      </c>
      <c r="G185" s="133">
        <v>0</v>
      </c>
    </row>
    <row r="186" ht="28.5" customHeight="1" spans="1:7">
      <c r="A186" s="131" t="s">
        <v>416</v>
      </c>
      <c r="B186" s="132" t="s">
        <v>417</v>
      </c>
      <c r="C186" s="133">
        <f t="shared" si="2"/>
        <v>12299</v>
      </c>
      <c r="D186" s="133">
        <v>0</v>
      </c>
      <c r="E186" s="133">
        <v>0</v>
      </c>
      <c r="F186" s="133">
        <v>0</v>
      </c>
      <c r="G186" s="133">
        <v>12299</v>
      </c>
    </row>
    <row r="187" ht="28.5" customHeight="1" spans="1:7">
      <c r="A187" s="131" t="s">
        <v>418</v>
      </c>
      <c r="B187" s="132" t="s">
        <v>419</v>
      </c>
      <c r="C187" s="133">
        <f t="shared" si="2"/>
        <v>509</v>
      </c>
      <c r="D187" s="133">
        <v>0</v>
      </c>
      <c r="E187" s="133">
        <v>0</v>
      </c>
      <c r="F187" s="133">
        <v>0</v>
      </c>
      <c r="G187" s="133">
        <v>509</v>
      </c>
    </row>
    <row r="188" ht="28.5" customHeight="1" spans="1:7">
      <c r="A188" s="131" t="s">
        <v>420</v>
      </c>
      <c r="B188" s="132" t="s">
        <v>421</v>
      </c>
      <c r="C188" s="133">
        <f t="shared" si="2"/>
        <v>55</v>
      </c>
      <c r="D188" s="133">
        <v>0</v>
      </c>
      <c r="E188" s="133">
        <v>0</v>
      </c>
      <c r="F188" s="133">
        <v>0</v>
      </c>
      <c r="G188" s="133">
        <v>55</v>
      </c>
    </row>
    <row r="189" ht="28.5" customHeight="1" spans="1:7">
      <c r="A189" s="131" t="s">
        <v>422</v>
      </c>
      <c r="B189" s="132" t="s">
        <v>423</v>
      </c>
      <c r="C189" s="133">
        <f t="shared" si="2"/>
        <v>24</v>
      </c>
      <c r="D189" s="133">
        <v>0</v>
      </c>
      <c r="E189" s="133">
        <v>0</v>
      </c>
      <c r="F189" s="133">
        <v>0</v>
      </c>
      <c r="G189" s="133">
        <v>24</v>
      </c>
    </row>
    <row r="190" ht="28.5" customHeight="1" spans="1:7">
      <c r="A190" s="131" t="s">
        <v>424</v>
      </c>
      <c r="B190" s="132" t="s">
        <v>425</v>
      </c>
      <c r="C190" s="133">
        <f t="shared" si="2"/>
        <v>200</v>
      </c>
      <c r="D190" s="133">
        <v>0</v>
      </c>
      <c r="E190" s="133">
        <v>0</v>
      </c>
      <c r="F190" s="133">
        <v>0</v>
      </c>
      <c r="G190" s="133">
        <v>200</v>
      </c>
    </row>
    <row r="191" ht="28.5" customHeight="1" spans="1:7">
      <c r="A191" s="131" t="s">
        <v>426</v>
      </c>
      <c r="B191" s="132" t="s">
        <v>427</v>
      </c>
      <c r="C191" s="133">
        <f t="shared" si="2"/>
        <v>3232</v>
      </c>
      <c r="D191" s="133">
        <v>0</v>
      </c>
      <c r="E191" s="133">
        <v>0</v>
      </c>
      <c r="F191" s="133">
        <v>0</v>
      </c>
      <c r="G191" s="133">
        <v>3232</v>
      </c>
    </row>
    <row r="192" ht="28.5" customHeight="1" spans="1:7">
      <c r="A192" s="131" t="s">
        <v>428</v>
      </c>
      <c r="B192" s="132" t="s">
        <v>429</v>
      </c>
      <c r="C192" s="133"/>
      <c r="D192" s="133">
        <v>0</v>
      </c>
      <c r="E192" s="133">
        <v>0</v>
      </c>
      <c r="F192" s="133">
        <v>0</v>
      </c>
      <c r="G192" s="133">
        <v>2049</v>
      </c>
    </row>
    <row r="193" ht="28.5" customHeight="1" spans="1:7">
      <c r="A193" s="131" t="s">
        <v>430</v>
      </c>
      <c r="B193" s="132" t="s">
        <v>431</v>
      </c>
      <c r="C193" s="133"/>
      <c r="D193" s="133">
        <v>0</v>
      </c>
      <c r="E193" s="133">
        <v>0</v>
      </c>
      <c r="F193" s="133">
        <v>0</v>
      </c>
      <c r="G193" s="133">
        <v>218</v>
      </c>
    </row>
    <row r="194" ht="28.5" customHeight="1" spans="1:7">
      <c r="A194" s="131" t="s">
        <v>432</v>
      </c>
      <c r="B194" s="132" t="s">
        <v>433</v>
      </c>
      <c r="C194" s="133"/>
      <c r="D194" s="133">
        <v>381</v>
      </c>
      <c r="E194" s="133">
        <v>54</v>
      </c>
      <c r="F194" s="133">
        <v>6</v>
      </c>
      <c r="G194" s="133">
        <v>607</v>
      </c>
    </row>
    <row r="195" ht="28.5" customHeight="1" spans="1:7">
      <c r="A195" s="131" t="s">
        <v>434</v>
      </c>
      <c r="B195" s="132" t="s">
        <v>435</v>
      </c>
      <c r="C195" s="133"/>
      <c r="D195" s="133">
        <v>0</v>
      </c>
      <c r="E195" s="133">
        <v>0</v>
      </c>
      <c r="F195" s="133">
        <v>0</v>
      </c>
      <c r="G195" s="133">
        <v>562</v>
      </c>
    </row>
    <row r="196" ht="28.5" customHeight="1" spans="1:7">
      <c r="A196" s="131" t="s">
        <v>436</v>
      </c>
      <c r="B196" s="132" t="s">
        <v>437</v>
      </c>
      <c r="C196" s="133"/>
      <c r="D196" s="133">
        <v>0</v>
      </c>
      <c r="E196" s="133">
        <v>0</v>
      </c>
      <c r="F196" s="133">
        <v>0</v>
      </c>
      <c r="G196" s="133">
        <v>96</v>
      </c>
    </row>
    <row r="197" ht="28.5" customHeight="1" spans="1:7">
      <c r="A197" s="131" t="s">
        <v>438</v>
      </c>
      <c r="B197" s="132" t="s">
        <v>439</v>
      </c>
      <c r="C197" s="133"/>
      <c r="D197" s="133">
        <v>0</v>
      </c>
      <c r="E197" s="133">
        <v>0</v>
      </c>
      <c r="F197" s="133">
        <v>0</v>
      </c>
      <c r="G197" s="133">
        <v>8883</v>
      </c>
    </row>
    <row r="198" ht="28.5" customHeight="1" spans="1:7">
      <c r="A198" s="131" t="s">
        <v>440</v>
      </c>
      <c r="B198" s="132" t="s">
        <v>441</v>
      </c>
      <c r="C198" s="133"/>
      <c r="D198" s="133">
        <v>0</v>
      </c>
      <c r="E198" s="133">
        <v>0</v>
      </c>
      <c r="F198" s="133">
        <v>0</v>
      </c>
      <c r="G198" s="133">
        <v>5688</v>
      </c>
    </row>
    <row r="199" ht="28.5" customHeight="1" spans="1:7">
      <c r="A199" s="131" t="s">
        <v>442</v>
      </c>
      <c r="B199" s="132" t="s">
        <v>443</v>
      </c>
      <c r="C199" s="133"/>
      <c r="D199" s="133">
        <v>0</v>
      </c>
      <c r="E199" s="133">
        <v>0</v>
      </c>
      <c r="F199" s="133">
        <v>0</v>
      </c>
      <c r="G199" s="133">
        <v>7123</v>
      </c>
    </row>
    <row r="200" ht="28.5" customHeight="1" spans="1:7">
      <c r="A200" s="131" t="s">
        <v>444</v>
      </c>
      <c r="B200" s="132" t="s">
        <v>445</v>
      </c>
      <c r="C200" s="133"/>
      <c r="D200" s="133">
        <v>0</v>
      </c>
      <c r="E200" s="133">
        <v>0</v>
      </c>
      <c r="F200" s="133">
        <v>0</v>
      </c>
      <c r="G200" s="133">
        <v>70</v>
      </c>
    </row>
    <row r="201" ht="28.5" customHeight="1" spans="1:7">
      <c r="A201" s="131" t="s">
        <v>446</v>
      </c>
      <c r="B201" s="132" t="s">
        <v>447</v>
      </c>
      <c r="C201" s="133"/>
      <c r="D201" s="133">
        <v>0</v>
      </c>
      <c r="E201" s="133">
        <v>0</v>
      </c>
      <c r="F201" s="133">
        <v>0</v>
      </c>
      <c r="G201" s="133">
        <v>429</v>
      </c>
    </row>
    <row r="202" ht="28.5" customHeight="1" spans="1:7">
      <c r="A202" s="131" t="s">
        <v>448</v>
      </c>
      <c r="B202" s="132" t="s">
        <v>449</v>
      </c>
      <c r="C202" s="133"/>
      <c r="D202" s="133">
        <v>0</v>
      </c>
      <c r="E202" s="133">
        <v>0</v>
      </c>
      <c r="F202" s="133">
        <v>0</v>
      </c>
      <c r="G202" s="133">
        <v>150</v>
      </c>
    </row>
    <row r="203" ht="28.5" customHeight="1" spans="1:7">
      <c r="A203" s="131" t="s">
        <v>450</v>
      </c>
      <c r="B203" s="132" t="s">
        <v>451</v>
      </c>
      <c r="C203" s="133"/>
      <c r="D203" s="133">
        <v>0</v>
      </c>
      <c r="E203" s="133">
        <v>0</v>
      </c>
      <c r="F203" s="133">
        <v>0</v>
      </c>
      <c r="G203" s="133">
        <v>14</v>
      </c>
    </row>
    <row r="204" ht="28.5" customHeight="1" spans="1:7">
      <c r="A204" s="131" t="s">
        <v>452</v>
      </c>
      <c r="B204" s="132" t="s">
        <v>453</v>
      </c>
      <c r="C204" s="133"/>
      <c r="D204" s="133">
        <v>0</v>
      </c>
      <c r="E204" s="133">
        <v>0</v>
      </c>
      <c r="F204" s="133">
        <v>0</v>
      </c>
      <c r="G204" s="133">
        <v>261</v>
      </c>
    </row>
    <row r="205" ht="28.5" customHeight="1" spans="1:7">
      <c r="A205" s="131" t="s">
        <v>454</v>
      </c>
      <c r="B205" s="132" t="s">
        <v>455</v>
      </c>
      <c r="C205" s="133"/>
      <c r="D205" s="133">
        <v>0</v>
      </c>
      <c r="E205" s="133">
        <v>0</v>
      </c>
      <c r="F205" s="133">
        <v>0</v>
      </c>
      <c r="G205" s="133">
        <v>2288</v>
      </c>
    </row>
    <row r="206" ht="28.5" customHeight="1" spans="1:7">
      <c r="A206" s="131" t="s">
        <v>456</v>
      </c>
      <c r="B206" s="132" t="s">
        <v>92</v>
      </c>
      <c r="C206" s="133"/>
      <c r="D206" s="133">
        <v>96</v>
      </c>
      <c r="E206" s="133">
        <v>24</v>
      </c>
      <c r="F206" s="133">
        <v>20</v>
      </c>
      <c r="G206" s="133">
        <v>0</v>
      </c>
    </row>
    <row r="207" ht="28.5" customHeight="1" spans="1:7">
      <c r="A207" s="131" t="s">
        <v>457</v>
      </c>
      <c r="B207" s="132" t="s">
        <v>458</v>
      </c>
      <c r="C207" s="133"/>
      <c r="D207" s="133">
        <v>0</v>
      </c>
      <c r="E207" s="133">
        <v>0</v>
      </c>
      <c r="F207" s="133">
        <v>0</v>
      </c>
      <c r="G207" s="133">
        <v>12758</v>
      </c>
    </row>
    <row r="208" ht="28.5" customHeight="1" spans="1:7">
      <c r="A208" s="131" t="s">
        <v>459</v>
      </c>
      <c r="B208" s="132" t="s">
        <v>460</v>
      </c>
      <c r="C208" s="133"/>
      <c r="D208" s="133">
        <v>280</v>
      </c>
      <c r="E208" s="133">
        <v>1</v>
      </c>
      <c r="F208" s="133">
        <v>0</v>
      </c>
      <c r="G208" s="133">
        <v>3981</v>
      </c>
    </row>
    <row r="209" ht="28.5" customHeight="1" spans="1:7">
      <c r="A209" s="131" t="s">
        <v>461</v>
      </c>
      <c r="B209" s="132" t="s">
        <v>462</v>
      </c>
      <c r="C209" s="133"/>
      <c r="D209" s="133">
        <v>1468</v>
      </c>
      <c r="E209" s="133">
        <v>304</v>
      </c>
      <c r="F209" s="133">
        <v>3</v>
      </c>
      <c r="G209" s="133">
        <v>0</v>
      </c>
    </row>
    <row r="210" ht="28.5" customHeight="1" spans="1:7">
      <c r="A210" s="131" t="s">
        <v>463</v>
      </c>
      <c r="B210" s="132" t="s">
        <v>464</v>
      </c>
      <c r="C210" s="133"/>
      <c r="D210" s="133">
        <v>0</v>
      </c>
      <c r="E210" s="133">
        <v>0</v>
      </c>
      <c r="F210" s="133">
        <v>0</v>
      </c>
      <c r="G210" s="133">
        <v>144</v>
      </c>
    </row>
    <row r="211" ht="28.5" customHeight="1" spans="1:7">
      <c r="A211" s="131" t="s">
        <v>465</v>
      </c>
      <c r="B211" s="132" t="s">
        <v>466</v>
      </c>
      <c r="C211" s="133"/>
      <c r="D211" s="133">
        <v>0</v>
      </c>
      <c r="E211" s="133">
        <v>0</v>
      </c>
      <c r="F211" s="133">
        <v>0</v>
      </c>
      <c r="G211" s="133">
        <v>1300</v>
      </c>
    </row>
    <row r="212" ht="28.5" customHeight="1" spans="1:7">
      <c r="A212" s="131" t="s">
        <v>467</v>
      </c>
      <c r="B212" s="132" t="s">
        <v>468</v>
      </c>
      <c r="C212" s="133"/>
      <c r="D212" s="133">
        <v>0</v>
      </c>
      <c r="E212" s="133">
        <v>0</v>
      </c>
      <c r="F212" s="133">
        <v>0</v>
      </c>
      <c r="G212" s="133">
        <v>1863</v>
      </c>
    </row>
    <row r="213" ht="28.5" customHeight="1" spans="1:7">
      <c r="A213" s="131" t="s">
        <v>469</v>
      </c>
      <c r="B213" s="132" t="s">
        <v>92</v>
      </c>
      <c r="C213" s="133"/>
      <c r="D213" s="133">
        <v>418</v>
      </c>
      <c r="E213" s="133">
        <v>95</v>
      </c>
      <c r="F213" s="133">
        <v>16</v>
      </c>
      <c r="G213" s="133">
        <v>0</v>
      </c>
    </row>
    <row r="214" ht="28.5" customHeight="1" spans="1:7">
      <c r="A214" s="131" t="s">
        <v>470</v>
      </c>
      <c r="B214" s="132" t="s">
        <v>471</v>
      </c>
      <c r="C214" s="133"/>
      <c r="D214" s="133">
        <v>0</v>
      </c>
      <c r="E214" s="133">
        <v>0</v>
      </c>
      <c r="F214" s="133">
        <v>0</v>
      </c>
      <c r="G214" s="133">
        <v>50</v>
      </c>
    </row>
    <row r="215" ht="28.5" customHeight="1" spans="1:7">
      <c r="A215" s="131" t="s">
        <v>472</v>
      </c>
      <c r="B215" s="132" t="s">
        <v>473</v>
      </c>
      <c r="C215" s="133"/>
      <c r="D215" s="133">
        <v>369</v>
      </c>
      <c r="E215" s="133">
        <v>70</v>
      </c>
      <c r="F215" s="133">
        <v>0</v>
      </c>
      <c r="G215" s="133">
        <v>0</v>
      </c>
    </row>
    <row r="216" ht="28.5" customHeight="1" spans="1:7">
      <c r="A216" s="131" t="s">
        <v>474</v>
      </c>
      <c r="B216" s="132" t="s">
        <v>92</v>
      </c>
      <c r="C216" s="133"/>
      <c r="D216" s="133">
        <v>257</v>
      </c>
      <c r="E216" s="133">
        <v>57</v>
      </c>
      <c r="F216" s="133">
        <v>23</v>
      </c>
      <c r="G216" s="133">
        <v>52</v>
      </c>
    </row>
    <row r="217" ht="28.5" customHeight="1" spans="1:7">
      <c r="A217" s="131" t="s">
        <v>475</v>
      </c>
      <c r="B217" s="132" t="s">
        <v>476</v>
      </c>
      <c r="C217" s="133"/>
      <c r="D217" s="133">
        <v>0</v>
      </c>
      <c r="E217" s="133">
        <v>0</v>
      </c>
      <c r="F217" s="133">
        <v>0</v>
      </c>
      <c r="G217" s="133">
        <v>0</v>
      </c>
    </row>
    <row r="218" ht="28.5" customHeight="1" spans="1:7">
      <c r="A218" s="131" t="s">
        <v>477</v>
      </c>
      <c r="B218" s="132" t="s">
        <v>478</v>
      </c>
      <c r="C218" s="133"/>
      <c r="D218" s="133">
        <v>30</v>
      </c>
      <c r="E218" s="133">
        <v>5</v>
      </c>
      <c r="F218" s="133">
        <v>1</v>
      </c>
      <c r="G218" s="133">
        <v>0</v>
      </c>
    </row>
    <row r="219" ht="28.5" customHeight="1" spans="1:7">
      <c r="A219" s="131" t="s">
        <v>479</v>
      </c>
      <c r="B219" s="132" t="s">
        <v>51</v>
      </c>
      <c r="C219" s="133"/>
      <c r="D219" s="133">
        <v>0</v>
      </c>
      <c r="E219" s="133">
        <v>0</v>
      </c>
      <c r="F219" s="133">
        <v>0</v>
      </c>
      <c r="G219" s="133">
        <v>400</v>
      </c>
    </row>
    <row r="220" ht="28.5" customHeight="1" spans="1:7">
      <c r="A220" s="131" t="s">
        <v>480</v>
      </c>
      <c r="B220" s="132" t="s">
        <v>92</v>
      </c>
      <c r="C220" s="133"/>
      <c r="D220" s="133">
        <v>760</v>
      </c>
      <c r="E220" s="133">
        <v>440</v>
      </c>
      <c r="F220" s="133">
        <v>13</v>
      </c>
      <c r="G220" s="133">
        <v>0</v>
      </c>
    </row>
    <row r="221" ht="28.5" customHeight="1" spans="1:7">
      <c r="A221" s="131" t="s">
        <v>481</v>
      </c>
      <c r="B221" s="132" t="s">
        <v>482</v>
      </c>
      <c r="C221" s="133"/>
      <c r="D221" s="133">
        <v>0</v>
      </c>
      <c r="E221" s="133">
        <v>0</v>
      </c>
      <c r="F221" s="133">
        <v>0</v>
      </c>
      <c r="G221" s="133">
        <v>60</v>
      </c>
    </row>
    <row r="222" ht="28.5" customHeight="1" spans="1:7">
      <c r="A222" s="131" t="s">
        <v>483</v>
      </c>
      <c r="B222" s="132" t="s">
        <v>484</v>
      </c>
      <c r="C222" s="133"/>
      <c r="D222" s="133">
        <v>0</v>
      </c>
      <c r="E222" s="133">
        <v>0</v>
      </c>
      <c r="F222" s="133">
        <v>0</v>
      </c>
      <c r="G222" s="133">
        <v>44</v>
      </c>
    </row>
    <row r="223" ht="28.5" customHeight="1" spans="1:7">
      <c r="A223" s="131" t="s">
        <v>485</v>
      </c>
      <c r="B223" s="132" t="s">
        <v>486</v>
      </c>
      <c r="C223" s="133"/>
      <c r="D223" s="133">
        <v>49</v>
      </c>
      <c r="E223" s="133">
        <v>0</v>
      </c>
      <c r="F223" s="133">
        <v>0</v>
      </c>
      <c r="G223" s="133">
        <v>0</v>
      </c>
    </row>
    <row r="224" ht="28.5" customHeight="1" spans="1:7">
      <c r="A224" s="131" t="s">
        <v>487</v>
      </c>
      <c r="B224" s="132" t="s">
        <v>488</v>
      </c>
      <c r="C224" s="133"/>
      <c r="D224" s="133">
        <v>0</v>
      </c>
      <c r="E224" s="133">
        <v>0</v>
      </c>
      <c r="F224" s="133">
        <v>0</v>
      </c>
      <c r="G224" s="133">
        <v>40</v>
      </c>
    </row>
    <row r="225" ht="28.5" customHeight="1" spans="1:7">
      <c r="A225" s="131" t="s">
        <v>489</v>
      </c>
      <c r="B225" s="132" t="s">
        <v>490</v>
      </c>
      <c r="C225" s="133"/>
      <c r="D225" s="133">
        <v>0</v>
      </c>
      <c r="E225" s="133">
        <v>0</v>
      </c>
      <c r="F225" s="133">
        <v>0</v>
      </c>
      <c r="G225" s="133">
        <v>136</v>
      </c>
    </row>
    <row r="226" ht="28.5" customHeight="1" spans="1:7">
      <c r="A226" s="131" t="s">
        <v>491</v>
      </c>
      <c r="B226" s="132" t="s">
        <v>492</v>
      </c>
      <c r="C226" s="133"/>
      <c r="D226" s="133">
        <v>0</v>
      </c>
      <c r="E226" s="133">
        <v>0</v>
      </c>
      <c r="F226" s="133">
        <v>0</v>
      </c>
      <c r="G226" s="133">
        <v>813</v>
      </c>
    </row>
    <row r="227" ht="28.5" customHeight="1" spans="1:7">
      <c r="A227" s="131" t="s">
        <v>493</v>
      </c>
      <c r="B227" s="132" t="s">
        <v>494</v>
      </c>
      <c r="C227" s="133"/>
      <c r="D227" s="133">
        <v>0</v>
      </c>
      <c r="E227" s="133">
        <v>0</v>
      </c>
      <c r="F227" s="133">
        <v>0</v>
      </c>
      <c r="G227" s="133">
        <v>80</v>
      </c>
    </row>
    <row r="228" ht="28.5" customHeight="1" spans="1:7">
      <c r="A228" s="131" t="s">
        <v>495</v>
      </c>
      <c r="B228" s="132" t="s">
        <v>496</v>
      </c>
      <c r="C228" s="133"/>
      <c r="D228" s="133">
        <v>0</v>
      </c>
      <c r="E228" s="133">
        <v>0</v>
      </c>
      <c r="F228" s="133">
        <v>0</v>
      </c>
      <c r="G228" s="133">
        <v>4</v>
      </c>
    </row>
    <row r="229" ht="28.5" customHeight="1" spans="1:7">
      <c r="A229" s="131" t="s">
        <v>497</v>
      </c>
      <c r="B229" s="132" t="s">
        <v>498</v>
      </c>
      <c r="C229" s="133"/>
      <c r="D229" s="133">
        <v>9500</v>
      </c>
      <c r="E229" s="133">
        <v>0</v>
      </c>
      <c r="F229" s="133">
        <v>0</v>
      </c>
      <c r="G229" s="133">
        <v>0</v>
      </c>
    </row>
    <row r="230" ht="28.5" customHeight="1" spans="1:7">
      <c r="A230" s="131" t="s">
        <v>499</v>
      </c>
      <c r="B230" s="132" t="s">
        <v>92</v>
      </c>
      <c r="C230" s="133"/>
      <c r="D230" s="133">
        <v>241</v>
      </c>
      <c r="E230" s="133">
        <v>33</v>
      </c>
      <c r="F230" s="133">
        <v>6</v>
      </c>
      <c r="G230" s="133">
        <v>0</v>
      </c>
    </row>
    <row r="231" ht="28.5" customHeight="1" spans="1:7">
      <c r="A231" s="131" t="s">
        <v>500</v>
      </c>
      <c r="B231" s="132" t="s">
        <v>501</v>
      </c>
      <c r="C231" s="133"/>
      <c r="D231" s="133">
        <v>0</v>
      </c>
      <c r="E231" s="133">
        <v>0</v>
      </c>
      <c r="F231" s="133">
        <v>0</v>
      </c>
      <c r="G231" s="133">
        <v>1</v>
      </c>
    </row>
    <row r="232" ht="28.5" customHeight="1" spans="1:7">
      <c r="A232" s="131" t="s">
        <v>502</v>
      </c>
      <c r="B232" s="132" t="s">
        <v>503</v>
      </c>
      <c r="C232" s="133"/>
      <c r="D232" s="133">
        <v>0</v>
      </c>
      <c r="E232" s="133">
        <v>0</v>
      </c>
      <c r="F232" s="133">
        <v>0</v>
      </c>
      <c r="G232" s="133">
        <v>1812</v>
      </c>
    </row>
    <row r="233" ht="28.5" customHeight="1" spans="1:7">
      <c r="A233" s="131" t="s">
        <v>504</v>
      </c>
      <c r="B233" s="132" t="s">
        <v>92</v>
      </c>
      <c r="C233" s="133"/>
      <c r="D233" s="133">
        <v>609</v>
      </c>
      <c r="E233" s="133">
        <v>290</v>
      </c>
      <c r="F233" s="133">
        <v>1</v>
      </c>
      <c r="G233" s="133">
        <v>0</v>
      </c>
    </row>
    <row r="234" ht="28.5" customHeight="1" spans="1:7">
      <c r="A234" s="131" t="s">
        <v>505</v>
      </c>
      <c r="B234" s="132" t="s">
        <v>506</v>
      </c>
      <c r="C234" s="133"/>
      <c r="D234" s="133">
        <v>0</v>
      </c>
      <c r="E234" s="133">
        <v>0</v>
      </c>
      <c r="F234" s="133">
        <v>0</v>
      </c>
      <c r="G234" s="133">
        <v>2263</v>
      </c>
    </row>
    <row r="235" ht="28.5" customHeight="1" spans="1:7">
      <c r="A235" s="131" t="s">
        <v>507</v>
      </c>
      <c r="B235" s="132" t="s">
        <v>508</v>
      </c>
      <c r="C235" s="133"/>
      <c r="D235" s="133">
        <v>0</v>
      </c>
      <c r="E235" s="133">
        <v>0</v>
      </c>
      <c r="F235" s="133">
        <v>0</v>
      </c>
      <c r="G235" s="133">
        <v>2</v>
      </c>
    </row>
    <row r="236" ht="28.5" customHeight="1" spans="1:7">
      <c r="A236" s="131" t="s">
        <v>509</v>
      </c>
      <c r="B236" s="132" t="s">
        <v>510</v>
      </c>
      <c r="C236" s="133"/>
      <c r="D236" s="133">
        <v>201</v>
      </c>
      <c r="E236" s="133">
        <v>9</v>
      </c>
      <c r="F236" s="133">
        <v>0</v>
      </c>
      <c r="G236" s="133">
        <v>64</v>
      </c>
    </row>
    <row r="237" ht="28.5" customHeight="1" spans="1:7">
      <c r="A237" s="131" t="s">
        <v>511</v>
      </c>
      <c r="B237" s="132" t="s">
        <v>512</v>
      </c>
      <c r="C237" s="133"/>
      <c r="D237" s="133">
        <v>0</v>
      </c>
      <c r="E237" s="133">
        <v>0</v>
      </c>
      <c r="F237" s="133">
        <v>0</v>
      </c>
      <c r="G237" s="133">
        <v>10</v>
      </c>
    </row>
    <row r="238" ht="28.5" customHeight="1" spans="1:7">
      <c r="A238" s="131" t="s">
        <v>513</v>
      </c>
      <c r="B238" s="132" t="s">
        <v>92</v>
      </c>
      <c r="C238" s="133"/>
      <c r="D238" s="133">
        <v>636</v>
      </c>
      <c r="E238" s="133">
        <v>0</v>
      </c>
      <c r="F238" s="133">
        <v>0</v>
      </c>
      <c r="G238" s="133">
        <v>305</v>
      </c>
    </row>
    <row r="239" ht="28.5" customHeight="1" spans="1:7">
      <c r="A239" s="131" t="s">
        <v>514</v>
      </c>
      <c r="B239" s="132" t="s">
        <v>515</v>
      </c>
      <c r="C239" s="133"/>
      <c r="D239" s="133">
        <v>0</v>
      </c>
      <c r="E239" s="133">
        <v>0</v>
      </c>
      <c r="F239" s="133">
        <v>0</v>
      </c>
      <c r="G239" s="133">
        <v>779</v>
      </c>
    </row>
    <row r="240" ht="28.5" customHeight="1" spans="1:7">
      <c r="A240" s="131" t="s">
        <v>516</v>
      </c>
      <c r="B240" s="132" t="s">
        <v>92</v>
      </c>
      <c r="C240" s="133"/>
      <c r="D240" s="133">
        <v>33</v>
      </c>
      <c r="E240" s="133">
        <v>6</v>
      </c>
      <c r="F240" s="133">
        <v>1</v>
      </c>
      <c r="G240" s="133">
        <v>0</v>
      </c>
    </row>
    <row r="241" ht="28.5" customHeight="1" spans="1:7">
      <c r="A241" s="131" t="s">
        <v>517</v>
      </c>
      <c r="B241" s="132" t="s">
        <v>518</v>
      </c>
      <c r="C241" s="133"/>
      <c r="D241" s="133">
        <v>0</v>
      </c>
      <c r="E241" s="133">
        <v>0</v>
      </c>
      <c r="F241" s="133">
        <v>0</v>
      </c>
      <c r="G241" s="133">
        <v>6</v>
      </c>
    </row>
    <row r="242" ht="28.5" customHeight="1" spans="1:7">
      <c r="A242" s="131" t="s">
        <v>519</v>
      </c>
      <c r="B242" s="132" t="s">
        <v>520</v>
      </c>
      <c r="C242" s="133"/>
      <c r="D242" s="133">
        <v>0</v>
      </c>
      <c r="E242" s="133">
        <v>0</v>
      </c>
      <c r="F242" s="133">
        <v>0</v>
      </c>
      <c r="G242" s="133">
        <v>2210</v>
      </c>
    </row>
    <row r="243" ht="28.5" customHeight="1" spans="1:7">
      <c r="A243" s="131" t="s">
        <v>521</v>
      </c>
      <c r="B243" s="132" t="s">
        <v>522</v>
      </c>
      <c r="C243" s="133"/>
      <c r="D243" s="133">
        <v>0</v>
      </c>
      <c r="E243" s="133">
        <v>0</v>
      </c>
      <c r="F243" s="133">
        <v>0</v>
      </c>
      <c r="G243" s="133">
        <v>9</v>
      </c>
    </row>
    <row r="244" ht="28.5" customHeight="1" spans="1:7">
      <c r="A244" s="131" t="s">
        <v>523</v>
      </c>
      <c r="B244" s="132" t="s">
        <v>524</v>
      </c>
      <c r="C244" s="133"/>
      <c r="D244" s="133">
        <v>0</v>
      </c>
      <c r="E244" s="133">
        <v>0</v>
      </c>
      <c r="F244" s="133">
        <v>0</v>
      </c>
      <c r="G244" s="133">
        <v>78</v>
      </c>
    </row>
    <row r="245" ht="28.5" customHeight="1" spans="1:7">
      <c r="A245" s="131" t="s">
        <v>525</v>
      </c>
      <c r="B245" s="132" t="s">
        <v>49</v>
      </c>
      <c r="C245" s="133"/>
      <c r="D245" s="133">
        <v>0</v>
      </c>
      <c r="E245" s="133">
        <v>0</v>
      </c>
      <c r="F245" s="133">
        <v>0</v>
      </c>
      <c r="G245" s="133">
        <v>3000</v>
      </c>
    </row>
    <row r="246" ht="28.5" customHeight="1" spans="1:7">
      <c r="A246" s="131" t="s">
        <v>526</v>
      </c>
      <c r="B246" s="132" t="s">
        <v>527</v>
      </c>
      <c r="C246" s="133"/>
      <c r="D246" s="133">
        <v>0</v>
      </c>
      <c r="E246" s="133">
        <v>0</v>
      </c>
      <c r="F246" s="133">
        <v>0</v>
      </c>
      <c r="G246" s="133">
        <v>30000</v>
      </c>
    </row>
    <row r="247" ht="28.5" customHeight="1" spans="1:7">
      <c r="A247" s="131" t="s">
        <v>528</v>
      </c>
      <c r="B247" s="132" t="s">
        <v>51</v>
      </c>
      <c r="C247" s="133"/>
      <c r="D247" s="133">
        <v>0</v>
      </c>
      <c r="E247" s="133">
        <v>0</v>
      </c>
      <c r="F247" s="133">
        <v>0</v>
      </c>
      <c r="G247" s="133">
        <v>3927</v>
      </c>
    </row>
    <row r="248" ht="28.5" customHeight="1" spans="1:7">
      <c r="A248" s="131" t="s">
        <v>529</v>
      </c>
      <c r="B248" s="132" t="s">
        <v>530</v>
      </c>
      <c r="C248" s="133"/>
      <c r="D248" s="133">
        <v>0</v>
      </c>
      <c r="E248" s="133">
        <v>0</v>
      </c>
      <c r="F248" s="133">
        <v>0</v>
      </c>
      <c r="G248" s="133">
        <v>4400</v>
      </c>
    </row>
    <row r="249" ht="28.5" customHeight="1" spans="1:7">
      <c r="A249" s="131" t="s">
        <v>531</v>
      </c>
      <c r="B249" s="132" t="s">
        <v>532</v>
      </c>
      <c r="C249" s="133"/>
      <c r="D249" s="133">
        <v>0</v>
      </c>
      <c r="E249" s="133">
        <v>0</v>
      </c>
      <c r="F249" s="133">
        <v>0</v>
      </c>
      <c r="G249" s="133">
        <v>719</v>
      </c>
    </row>
  </sheetData>
  <mergeCells count="8">
    <mergeCell ref="A1:G1"/>
    <mergeCell ref="A3:A5"/>
    <mergeCell ref="B3:B5"/>
    <mergeCell ref="C3:C4"/>
    <mergeCell ref="D3:D4"/>
    <mergeCell ref="E3:E4"/>
    <mergeCell ref="F3:F4"/>
    <mergeCell ref="G3:G4"/>
  </mergeCells>
  <pageMargins left="0.7480315" right="0.7480315" top="0.98425197" bottom="0.98425197" header="0.3" footer="0.3"/>
  <pageSetup paperSize="9" orientation="portrait" horizontalDpi="600" verticalDpi="600"/>
  <headerFooter alignWithMargins="0"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29"/>
  <sheetViews>
    <sheetView workbookViewId="0">
      <selection activeCell="B12" sqref="B12"/>
    </sheetView>
  </sheetViews>
  <sheetFormatPr defaultColWidth="9" defaultRowHeight="14.25" outlineLevelCol="3"/>
  <cols>
    <col min="1" max="1" width="21.75" customWidth="1"/>
    <col min="2" max="4" width="18.75" customWidth="1"/>
    <col min="5" max="5" width="4.5" customWidth="1"/>
  </cols>
  <sheetData>
    <row r="1" ht="36" customHeight="1" spans="1:4">
      <c r="A1" s="3" t="s">
        <v>533</v>
      </c>
      <c r="B1" s="3"/>
      <c r="C1" s="3"/>
      <c r="D1" s="3"/>
    </row>
    <row r="2" s="118" customFormat="1" ht="21" customHeight="1" spans="1:4">
      <c r="A2" s="3"/>
      <c r="B2" s="3"/>
      <c r="C2" s="3"/>
      <c r="D2" s="119" t="s">
        <v>1</v>
      </c>
    </row>
    <row r="3" ht="31.5" customHeight="1" spans="1:4">
      <c r="A3" s="5" t="s">
        <v>74</v>
      </c>
      <c r="B3" s="5" t="s">
        <v>75</v>
      </c>
      <c r="C3" s="5" t="s">
        <v>76</v>
      </c>
      <c r="D3" s="5" t="s">
        <v>534</v>
      </c>
    </row>
    <row r="4" ht="21" customHeight="1" spans="1:4">
      <c r="A4" s="6" t="s">
        <v>8</v>
      </c>
      <c r="B4" s="7">
        <f>SUM(B5:B19)</f>
        <v>124474</v>
      </c>
      <c r="C4" s="7">
        <f>SUM(C5:C19)</f>
        <v>190028</v>
      </c>
      <c r="D4" s="120">
        <f>C4/B4*100</f>
        <v>152.664813535357</v>
      </c>
    </row>
    <row r="5" ht="21" customHeight="1" spans="1:4">
      <c r="A5" s="9" t="s">
        <v>10</v>
      </c>
      <c r="B5" s="10">
        <v>51348</v>
      </c>
      <c r="C5" s="10">
        <v>95054</v>
      </c>
      <c r="D5" s="120">
        <f t="shared" ref="D5:D29" si="0">C5/B5*100</f>
        <v>185.11723923035</v>
      </c>
    </row>
    <row r="6" ht="21" customHeight="1" spans="1:4">
      <c r="A6" s="9" t="s">
        <v>12</v>
      </c>
      <c r="B6" s="10">
        <v>9406</v>
      </c>
      <c r="C6" s="10">
        <v>12532</v>
      </c>
      <c r="D6" s="120">
        <f t="shared" si="0"/>
        <v>133.234105889858</v>
      </c>
    </row>
    <row r="7" ht="21" customHeight="1" spans="1:4">
      <c r="A7" s="9" t="s">
        <v>14</v>
      </c>
      <c r="B7" s="10">
        <v>1448</v>
      </c>
      <c r="C7" s="10">
        <v>1526</v>
      </c>
      <c r="D7" s="120">
        <f t="shared" si="0"/>
        <v>105.386740331492</v>
      </c>
    </row>
    <row r="8" ht="21" customHeight="1" spans="1:4">
      <c r="A8" s="9" t="s">
        <v>16</v>
      </c>
      <c r="B8" s="10">
        <v>22792</v>
      </c>
      <c r="C8" s="10">
        <v>33701</v>
      </c>
      <c r="D8" s="120">
        <f t="shared" si="0"/>
        <v>147.863285363285</v>
      </c>
    </row>
    <row r="9" ht="21" customHeight="1" spans="1:4">
      <c r="A9" s="9" t="s">
        <v>18</v>
      </c>
      <c r="B9" s="10">
        <v>4496</v>
      </c>
      <c r="C9" s="10">
        <v>7365</v>
      </c>
      <c r="D9" s="120">
        <f t="shared" si="0"/>
        <v>163.812277580071</v>
      </c>
    </row>
    <row r="10" ht="21" customHeight="1" spans="1:4">
      <c r="A10" s="9" t="s">
        <v>20</v>
      </c>
      <c r="B10" s="10">
        <v>4152</v>
      </c>
      <c r="C10" s="10">
        <v>4638</v>
      </c>
      <c r="D10" s="120">
        <f t="shared" si="0"/>
        <v>111.705202312139</v>
      </c>
    </row>
    <row r="11" ht="21" customHeight="1" spans="1:4">
      <c r="A11" s="9" t="s">
        <v>22</v>
      </c>
      <c r="B11" s="10">
        <v>3335</v>
      </c>
      <c r="C11" s="10">
        <v>4153</v>
      </c>
      <c r="D11" s="120">
        <f t="shared" si="0"/>
        <v>124.527736131934</v>
      </c>
    </row>
    <row r="12" ht="21" customHeight="1" spans="1:4">
      <c r="A12" s="9" t="s">
        <v>24</v>
      </c>
      <c r="B12" s="10">
        <v>5767</v>
      </c>
      <c r="C12" s="10">
        <v>6658</v>
      </c>
      <c r="D12" s="120">
        <f t="shared" si="0"/>
        <v>115.449973989943</v>
      </c>
    </row>
    <row r="13" ht="21" customHeight="1" spans="1:4">
      <c r="A13" s="9" t="s">
        <v>26</v>
      </c>
      <c r="B13" s="10">
        <v>4306</v>
      </c>
      <c r="C13" s="10">
        <v>5545</v>
      </c>
      <c r="D13" s="120">
        <f t="shared" si="0"/>
        <v>128.773803994426</v>
      </c>
    </row>
    <row r="14" ht="21" customHeight="1" spans="1:4">
      <c r="A14" s="9" t="s">
        <v>28</v>
      </c>
      <c r="B14" s="10">
        <v>2170</v>
      </c>
      <c r="C14" s="10">
        <v>2988</v>
      </c>
      <c r="D14" s="120">
        <f t="shared" si="0"/>
        <v>137.695852534562</v>
      </c>
    </row>
    <row r="15" ht="21" customHeight="1" spans="1:4">
      <c r="A15" s="9" t="s">
        <v>30</v>
      </c>
      <c r="B15" s="10">
        <v>9365</v>
      </c>
      <c r="C15" s="10">
        <v>9706</v>
      </c>
      <c r="D15" s="120">
        <f t="shared" si="0"/>
        <v>103.641217298452</v>
      </c>
    </row>
    <row r="16" ht="21" customHeight="1" spans="1:4">
      <c r="A16" s="9" t="s">
        <v>32</v>
      </c>
      <c r="B16" s="10">
        <v>5448</v>
      </c>
      <c r="C16" s="10">
        <v>5620</v>
      </c>
      <c r="D16" s="120">
        <f t="shared" si="0"/>
        <v>103.157121879589</v>
      </c>
    </row>
    <row r="17" ht="21" customHeight="1" spans="1:4">
      <c r="A17" s="9" t="s">
        <v>34</v>
      </c>
      <c r="B17" s="10">
        <v>0</v>
      </c>
      <c r="C17" s="10">
        <v>0</v>
      </c>
      <c r="D17" s="10">
        <v>0</v>
      </c>
    </row>
    <row r="18" ht="21" customHeight="1" spans="1:4">
      <c r="A18" s="9" t="s">
        <v>36</v>
      </c>
      <c r="B18" s="10">
        <v>430</v>
      </c>
      <c r="C18" s="10">
        <v>533</v>
      </c>
      <c r="D18" s="120">
        <f t="shared" si="0"/>
        <v>123.953488372093</v>
      </c>
    </row>
    <row r="19" ht="21" customHeight="1" spans="1:4">
      <c r="A19" s="9" t="s">
        <v>79</v>
      </c>
      <c r="B19" s="10">
        <v>11</v>
      </c>
      <c r="C19" s="52">
        <v>9</v>
      </c>
      <c r="D19" s="120">
        <f t="shared" si="0"/>
        <v>81.8181818181818</v>
      </c>
    </row>
    <row r="20" ht="21" customHeight="1" spans="1:4">
      <c r="A20" s="6" t="s">
        <v>40</v>
      </c>
      <c r="B20" s="7">
        <f>SUM(B21:B28)</f>
        <v>85460</v>
      </c>
      <c r="C20" s="7">
        <f>SUM(C21:C28)</f>
        <v>88961</v>
      </c>
      <c r="D20" s="120">
        <f t="shared" si="0"/>
        <v>104.096653405102</v>
      </c>
    </row>
    <row r="21" ht="21" customHeight="1" spans="1:4">
      <c r="A21" s="9" t="s">
        <v>42</v>
      </c>
      <c r="B21" s="10">
        <v>4601</v>
      </c>
      <c r="C21" s="10">
        <v>11300</v>
      </c>
      <c r="D21" s="120">
        <f t="shared" si="0"/>
        <v>245.598782873288</v>
      </c>
    </row>
    <row r="22" ht="21" customHeight="1" spans="1:4">
      <c r="A22" s="9" t="s">
        <v>44</v>
      </c>
      <c r="B22" s="10">
        <v>3750</v>
      </c>
      <c r="C22" s="10">
        <v>19116</v>
      </c>
      <c r="D22" s="120">
        <f t="shared" si="0"/>
        <v>509.76</v>
      </c>
    </row>
    <row r="23" ht="21" customHeight="1" spans="1:4">
      <c r="A23" s="9" t="s">
        <v>46</v>
      </c>
      <c r="B23" s="10">
        <v>6153</v>
      </c>
      <c r="C23" s="10">
        <v>15662</v>
      </c>
      <c r="D23" s="120">
        <f t="shared" si="0"/>
        <v>254.542499593694</v>
      </c>
    </row>
    <row r="24" ht="21" customHeight="1" spans="1:4">
      <c r="A24" s="9" t="s">
        <v>48</v>
      </c>
      <c r="B24" s="10">
        <v>10891</v>
      </c>
      <c r="C24" s="10">
        <v>6886</v>
      </c>
      <c r="D24" s="120">
        <f t="shared" si="0"/>
        <v>63.2265173078689</v>
      </c>
    </row>
    <row r="25" ht="27" customHeight="1" spans="1:4">
      <c r="A25" s="9" t="s">
        <v>50</v>
      </c>
      <c r="B25" s="10">
        <v>57591</v>
      </c>
      <c r="C25" s="10">
        <v>35697</v>
      </c>
      <c r="D25" s="120">
        <f t="shared" si="0"/>
        <v>61.9836432775955</v>
      </c>
    </row>
    <row r="26" ht="21" customHeight="1" spans="1:4">
      <c r="A26" s="9" t="s">
        <v>52</v>
      </c>
      <c r="B26" s="10">
        <v>2040</v>
      </c>
      <c r="C26" s="10">
        <v>0</v>
      </c>
      <c r="D26" s="120">
        <f t="shared" si="0"/>
        <v>0</v>
      </c>
    </row>
    <row r="27" ht="21" customHeight="1" spans="1:4">
      <c r="A27" s="9" t="s">
        <v>54</v>
      </c>
      <c r="B27" s="10">
        <v>286</v>
      </c>
      <c r="C27" s="10">
        <v>300</v>
      </c>
      <c r="D27" s="120">
        <f t="shared" si="0"/>
        <v>104.895104895105</v>
      </c>
    </row>
    <row r="28" ht="21" customHeight="1" spans="1:4">
      <c r="A28" s="9" t="s">
        <v>38</v>
      </c>
      <c r="B28" s="10">
        <v>148</v>
      </c>
      <c r="C28" s="10">
        <v>0</v>
      </c>
      <c r="D28" s="120">
        <f t="shared" si="0"/>
        <v>0</v>
      </c>
    </row>
    <row r="29" ht="21" customHeight="1" spans="1:4">
      <c r="A29" s="5" t="s">
        <v>80</v>
      </c>
      <c r="B29" s="7">
        <f>B4+B20</f>
        <v>209934</v>
      </c>
      <c r="C29" s="7">
        <f>C4+C20</f>
        <v>278989</v>
      </c>
      <c r="D29" s="120">
        <f t="shared" si="0"/>
        <v>132.893671344327</v>
      </c>
    </row>
  </sheetData>
  <mergeCells count="1">
    <mergeCell ref="A1:D1"/>
  </mergeCells>
  <printOptions horizontalCentered="1" gridLines="1"/>
  <pageMargins left="0.708333333333333" right="0.708333333333333" top="0.747916666666667" bottom="0.747916666666667" header="0.314583333333333" footer="0.314583333333333"/>
  <pageSetup paperSize="9" scale="86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28"/>
  <sheetViews>
    <sheetView workbookViewId="0">
      <selection activeCell="D4" sqref="D4"/>
    </sheetView>
  </sheetViews>
  <sheetFormatPr defaultColWidth="9" defaultRowHeight="14.25"/>
  <cols>
    <col min="1" max="1" width="24.5" style="106" customWidth="1"/>
    <col min="2" max="4" width="10.375" style="107" customWidth="1"/>
    <col min="5" max="5" width="9.875" style="107" customWidth="1"/>
    <col min="6" max="6" width="10.375" style="108" customWidth="1"/>
    <col min="7" max="7" width="10.375" style="109" customWidth="1"/>
    <col min="8" max="16384" width="9" style="106"/>
  </cols>
  <sheetData>
    <row r="1" ht="36" customHeight="1" spans="1:7">
      <c r="A1" s="3" t="s">
        <v>535</v>
      </c>
      <c r="B1" s="3"/>
      <c r="C1" s="3"/>
      <c r="D1" s="3"/>
      <c r="E1" s="3"/>
      <c r="F1" s="3"/>
      <c r="G1" s="3"/>
    </row>
    <row r="2" ht="21" customHeight="1" spans="1:7">
      <c r="A2" s="110"/>
      <c r="B2" s="110"/>
      <c r="C2" s="110"/>
      <c r="D2" s="110"/>
      <c r="E2" s="111"/>
      <c r="F2" s="48" t="s">
        <v>1</v>
      </c>
      <c r="G2" s="48"/>
    </row>
    <row r="3" ht="31" customHeight="1" spans="1:7">
      <c r="A3" s="5" t="s">
        <v>536</v>
      </c>
      <c r="B3" s="112" t="s">
        <v>75</v>
      </c>
      <c r="C3" s="113" t="s">
        <v>76</v>
      </c>
      <c r="D3" s="113"/>
      <c r="E3" s="113"/>
      <c r="F3" s="114" t="s">
        <v>537</v>
      </c>
      <c r="G3" s="115" t="s">
        <v>534</v>
      </c>
    </row>
    <row r="4" ht="31" customHeight="1" spans="1:7">
      <c r="A4" s="5"/>
      <c r="B4" s="112"/>
      <c r="C4" s="113" t="s">
        <v>83</v>
      </c>
      <c r="D4" s="113" t="s">
        <v>538</v>
      </c>
      <c r="E4" s="113" t="s">
        <v>539</v>
      </c>
      <c r="F4" s="116"/>
      <c r="G4" s="115"/>
    </row>
    <row r="5" ht="22.5" customHeight="1" spans="1:8">
      <c r="A5" s="9" t="s">
        <v>9</v>
      </c>
      <c r="B5" s="10">
        <v>27596</v>
      </c>
      <c r="C5" s="10">
        <f>D5+E5</f>
        <v>158817</v>
      </c>
      <c r="D5" s="10">
        <v>158788</v>
      </c>
      <c r="E5" s="10">
        <v>29</v>
      </c>
      <c r="F5" s="10">
        <f>C5-B5</f>
        <v>131221</v>
      </c>
      <c r="G5" s="8">
        <f t="shared" ref="G5:G29" si="0">C5/B5*100</f>
        <v>575.507319901435</v>
      </c>
      <c r="H5" s="107"/>
    </row>
    <row r="6" ht="22.5" customHeight="1" spans="1:8">
      <c r="A6" s="9" t="s">
        <v>11</v>
      </c>
      <c r="B6" s="10">
        <v>242</v>
      </c>
      <c r="C6" s="10">
        <f t="shared" ref="C6:C27" si="1">D6+E6</f>
        <v>151</v>
      </c>
      <c r="D6" s="10">
        <v>108</v>
      </c>
      <c r="E6" s="10">
        <v>43</v>
      </c>
      <c r="F6" s="10">
        <f t="shared" ref="F6:F29" si="2">C6-B6</f>
        <v>-91</v>
      </c>
      <c r="G6" s="8">
        <f t="shared" si="0"/>
        <v>62.396694214876</v>
      </c>
      <c r="H6" s="107"/>
    </row>
    <row r="7" ht="22.5" customHeight="1" spans="1:8">
      <c r="A7" s="9" t="s">
        <v>13</v>
      </c>
      <c r="B7" s="10">
        <v>17349</v>
      </c>
      <c r="C7" s="10">
        <f t="shared" si="1"/>
        <v>16367</v>
      </c>
      <c r="D7" s="10">
        <v>13989</v>
      </c>
      <c r="E7" s="10">
        <v>2378</v>
      </c>
      <c r="F7" s="10">
        <f t="shared" si="2"/>
        <v>-982</v>
      </c>
      <c r="G7" s="8">
        <f t="shared" si="0"/>
        <v>94.3397313966223</v>
      </c>
      <c r="H7" s="107"/>
    </row>
    <row r="8" ht="22.5" customHeight="1" spans="1:8">
      <c r="A8" s="9" t="s">
        <v>15</v>
      </c>
      <c r="B8" s="10">
        <v>84519</v>
      </c>
      <c r="C8" s="10">
        <f t="shared" si="1"/>
        <v>89605</v>
      </c>
      <c r="D8" s="10">
        <v>77724</v>
      </c>
      <c r="E8" s="10">
        <v>11881</v>
      </c>
      <c r="F8" s="10">
        <f t="shared" si="2"/>
        <v>5086</v>
      </c>
      <c r="G8" s="8">
        <f t="shared" si="0"/>
        <v>106.017581845502</v>
      </c>
      <c r="H8" s="107"/>
    </row>
    <row r="9" ht="22.5" customHeight="1" spans="1:8">
      <c r="A9" s="9" t="s">
        <v>17</v>
      </c>
      <c r="B9" s="10">
        <v>7226</v>
      </c>
      <c r="C9" s="10">
        <f t="shared" si="1"/>
        <v>644</v>
      </c>
      <c r="D9" s="10">
        <v>644</v>
      </c>
      <c r="E9" s="10"/>
      <c r="F9" s="10">
        <f t="shared" si="2"/>
        <v>-6582</v>
      </c>
      <c r="G9" s="8">
        <f t="shared" si="0"/>
        <v>8.91226127871575</v>
      </c>
      <c r="H9" s="107"/>
    </row>
    <row r="10" ht="22.5" customHeight="1" spans="1:8">
      <c r="A10" s="9" t="s">
        <v>19</v>
      </c>
      <c r="B10" s="10">
        <v>4470</v>
      </c>
      <c r="C10" s="10">
        <f t="shared" si="1"/>
        <v>3353</v>
      </c>
      <c r="D10" s="10">
        <v>2760</v>
      </c>
      <c r="E10" s="10">
        <v>593</v>
      </c>
      <c r="F10" s="10">
        <f t="shared" si="2"/>
        <v>-1117</v>
      </c>
      <c r="G10" s="8">
        <f t="shared" si="0"/>
        <v>75.0111856823266</v>
      </c>
      <c r="H10" s="107"/>
    </row>
    <row r="11" ht="22.5" customHeight="1" spans="1:8">
      <c r="A11" s="9" t="s">
        <v>21</v>
      </c>
      <c r="B11" s="10">
        <v>53545</v>
      </c>
      <c r="C11" s="10">
        <f t="shared" si="1"/>
        <v>56279</v>
      </c>
      <c r="D11" s="10">
        <v>47731</v>
      </c>
      <c r="E11" s="10">
        <v>8548</v>
      </c>
      <c r="F11" s="10">
        <f t="shared" si="2"/>
        <v>2734</v>
      </c>
      <c r="G11" s="8">
        <f t="shared" si="0"/>
        <v>105.105985619572</v>
      </c>
      <c r="H11" s="107"/>
    </row>
    <row r="12" ht="22.5" customHeight="1" spans="1:8">
      <c r="A12" s="9" t="s">
        <v>23</v>
      </c>
      <c r="B12" s="10">
        <v>34989</v>
      </c>
      <c r="C12" s="10">
        <f t="shared" si="1"/>
        <v>28791</v>
      </c>
      <c r="D12" s="10">
        <v>23483</v>
      </c>
      <c r="E12" s="10">
        <v>5308</v>
      </c>
      <c r="F12" s="10">
        <f t="shared" si="2"/>
        <v>-6198</v>
      </c>
      <c r="G12" s="8">
        <f t="shared" si="0"/>
        <v>82.2858612706851</v>
      </c>
      <c r="H12" s="107"/>
    </row>
    <row r="13" ht="22.5" customHeight="1" spans="1:8">
      <c r="A13" s="9" t="s">
        <v>25</v>
      </c>
      <c r="B13" s="10">
        <v>7874</v>
      </c>
      <c r="C13" s="10">
        <f t="shared" si="1"/>
        <v>7785</v>
      </c>
      <c r="D13" s="10">
        <v>4330</v>
      </c>
      <c r="E13" s="10">
        <v>3455</v>
      </c>
      <c r="F13" s="10">
        <f t="shared" si="2"/>
        <v>-89</v>
      </c>
      <c r="G13" s="8">
        <f t="shared" si="0"/>
        <v>98.8696977393955</v>
      </c>
      <c r="H13" s="107"/>
    </row>
    <row r="14" ht="22.5" customHeight="1" spans="1:8">
      <c r="A14" s="9" t="s">
        <v>27</v>
      </c>
      <c r="B14" s="10">
        <v>76526</v>
      </c>
      <c r="C14" s="10">
        <f t="shared" si="1"/>
        <v>8879</v>
      </c>
      <c r="D14" s="10">
        <v>8879</v>
      </c>
      <c r="E14" s="10"/>
      <c r="F14" s="10">
        <f t="shared" si="2"/>
        <v>-67647</v>
      </c>
      <c r="G14" s="8">
        <f t="shared" si="0"/>
        <v>11.602592582913</v>
      </c>
      <c r="H14" s="107"/>
    </row>
    <row r="15" ht="22.5" customHeight="1" spans="1:8">
      <c r="A15" s="9" t="s">
        <v>29</v>
      </c>
      <c r="B15" s="10">
        <v>51875</v>
      </c>
      <c r="C15" s="10">
        <f t="shared" si="1"/>
        <v>60295</v>
      </c>
      <c r="D15" s="10">
        <v>36747</v>
      </c>
      <c r="E15" s="10">
        <v>23548</v>
      </c>
      <c r="F15" s="10">
        <f t="shared" si="2"/>
        <v>8420</v>
      </c>
      <c r="G15" s="8">
        <f t="shared" si="0"/>
        <v>116.231325301205</v>
      </c>
      <c r="H15" s="107"/>
    </row>
    <row r="16" ht="22.5" customHeight="1" spans="1:8">
      <c r="A16" s="9" t="s">
        <v>31</v>
      </c>
      <c r="B16" s="10">
        <v>23210</v>
      </c>
      <c r="C16" s="10">
        <f t="shared" si="1"/>
        <v>22242</v>
      </c>
      <c r="D16" s="10">
        <v>22242</v>
      </c>
      <c r="E16" s="10"/>
      <c r="F16" s="10">
        <f t="shared" si="2"/>
        <v>-968</v>
      </c>
      <c r="G16" s="8">
        <f t="shared" si="0"/>
        <v>95.8293838862559</v>
      </c>
      <c r="H16" s="107"/>
    </row>
    <row r="17" ht="22.5" customHeight="1" spans="1:8">
      <c r="A17" s="9" t="s">
        <v>33</v>
      </c>
      <c r="B17" s="10">
        <v>3461</v>
      </c>
      <c r="C17" s="10">
        <f t="shared" si="1"/>
        <v>1017</v>
      </c>
      <c r="D17" s="10">
        <v>1017</v>
      </c>
      <c r="E17" s="10"/>
      <c r="F17" s="10">
        <f t="shared" si="2"/>
        <v>-2444</v>
      </c>
      <c r="G17" s="8">
        <f t="shared" si="0"/>
        <v>29.3845709332563</v>
      </c>
      <c r="H17" s="107"/>
    </row>
    <row r="18" ht="22.5" customHeight="1" spans="1:8">
      <c r="A18" s="9" t="s">
        <v>35</v>
      </c>
      <c r="B18" s="10">
        <v>1084</v>
      </c>
      <c r="C18" s="10">
        <f t="shared" si="1"/>
        <v>423</v>
      </c>
      <c r="D18" s="10">
        <v>423</v>
      </c>
      <c r="E18" s="10"/>
      <c r="F18" s="10">
        <f t="shared" si="2"/>
        <v>-661</v>
      </c>
      <c r="G18" s="8">
        <f t="shared" si="0"/>
        <v>39.0221402214022</v>
      </c>
      <c r="H18" s="107"/>
    </row>
    <row r="19" ht="22.5" customHeight="1" spans="1:8">
      <c r="A19" s="9" t="s">
        <v>37</v>
      </c>
      <c r="B19" s="10">
        <v>40</v>
      </c>
      <c r="C19" s="10">
        <f t="shared" si="1"/>
        <v>0</v>
      </c>
      <c r="D19" s="10">
        <v>0</v>
      </c>
      <c r="E19" s="10"/>
      <c r="F19" s="10">
        <f t="shared" si="2"/>
        <v>-40</v>
      </c>
      <c r="G19" s="8"/>
      <c r="H19" s="107"/>
    </row>
    <row r="20" ht="22.5" customHeight="1" spans="1:8">
      <c r="A20" s="9" t="s">
        <v>39</v>
      </c>
      <c r="B20" s="10">
        <v>0</v>
      </c>
      <c r="C20" s="10">
        <f t="shared" si="1"/>
        <v>400</v>
      </c>
      <c r="D20" s="10">
        <v>400</v>
      </c>
      <c r="E20" s="10"/>
      <c r="F20" s="10">
        <f t="shared" si="2"/>
        <v>400</v>
      </c>
      <c r="G20" s="8"/>
      <c r="H20" s="107"/>
    </row>
    <row r="21" ht="22.5" customHeight="1" spans="1:9">
      <c r="A21" s="9" t="s">
        <v>41</v>
      </c>
      <c r="B21" s="10">
        <v>4858</v>
      </c>
      <c r="C21" s="10">
        <f t="shared" si="1"/>
        <v>1346</v>
      </c>
      <c r="D21" s="10">
        <v>1346</v>
      </c>
      <c r="E21" s="10"/>
      <c r="F21" s="10">
        <f t="shared" si="2"/>
        <v>-3512</v>
      </c>
      <c r="G21" s="8">
        <f t="shared" si="0"/>
        <v>27.7068752573075</v>
      </c>
      <c r="H21" s="107"/>
      <c r="I21" s="117"/>
    </row>
    <row r="22" ht="22.5" customHeight="1" spans="1:8">
      <c r="A22" s="9" t="s">
        <v>43</v>
      </c>
      <c r="B22" s="10">
        <v>10245</v>
      </c>
      <c r="C22" s="10">
        <f t="shared" si="1"/>
        <v>9537</v>
      </c>
      <c r="D22" s="10">
        <v>9345</v>
      </c>
      <c r="E22" s="10">
        <v>192</v>
      </c>
      <c r="F22" s="10">
        <f t="shared" si="2"/>
        <v>-708</v>
      </c>
      <c r="G22" s="8">
        <f t="shared" si="0"/>
        <v>93.0893118594436</v>
      </c>
      <c r="H22" s="107"/>
    </row>
    <row r="23" ht="22.5" customHeight="1" spans="1:8">
      <c r="A23" s="9" t="s">
        <v>45</v>
      </c>
      <c r="B23" s="10">
        <v>628</v>
      </c>
      <c r="C23" s="10">
        <f t="shared" si="1"/>
        <v>2092</v>
      </c>
      <c r="D23" s="10">
        <v>752</v>
      </c>
      <c r="E23" s="10">
        <v>1340</v>
      </c>
      <c r="F23" s="10">
        <f t="shared" si="2"/>
        <v>1464</v>
      </c>
      <c r="G23" s="8">
        <f t="shared" si="0"/>
        <v>333.12101910828</v>
      </c>
      <c r="H23" s="107"/>
    </row>
    <row r="24" ht="22.5" customHeight="1" spans="1:8">
      <c r="A24" s="9" t="s">
        <v>47</v>
      </c>
      <c r="B24" s="10">
        <v>6994</v>
      </c>
      <c r="C24" s="10">
        <f t="shared" si="1"/>
        <v>7432</v>
      </c>
      <c r="D24" s="10">
        <v>7432</v>
      </c>
      <c r="E24" s="10"/>
      <c r="F24" s="10">
        <f t="shared" si="2"/>
        <v>438</v>
      </c>
      <c r="G24" s="8">
        <f t="shared" si="0"/>
        <v>106.262510723477</v>
      </c>
      <c r="H24" s="107"/>
    </row>
    <row r="25" ht="22.5" customHeight="1" spans="1:8">
      <c r="A25" s="9" t="s">
        <v>49</v>
      </c>
      <c r="B25" s="10">
        <v>0</v>
      </c>
      <c r="C25" s="10">
        <f t="shared" si="1"/>
        <v>3000</v>
      </c>
      <c r="D25" s="10">
        <v>3000</v>
      </c>
      <c r="E25" s="10"/>
      <c r="F25" s="10">
        <f t="shared" si="2"/>
        <v>3000</v>
      </c>
      <c r="G25" s="8"/>
      <c r="H25" s="107"/>
    </row>
    <row r="26" ht="22.5" customHeight="1" spans="1:8">
      <c r="A26" s="9" t="s">
        <v>51</v>
      </c>
      <c r="B26" s="10">
        <v>22231</v>
      </c>
      <c r="C26" s="10">
        <f t="shared" si="1"/>
        <v>32949</v>
      </c>
      <c r="D26" s="10">
        <v>32949</v>
      </c>
      <c r="E26" s="10"/>
      <c r="F26" s="10">
        <f t="shared" si="2"/>
        <v>10718</v>
      </c>
      <c r="G26" s="8">
        <f t="shared" si="0"/>
        <v>148.21195627727</v>
      </c>
      <c r="H26" s="107"/>
    </row>
    <row r="27" ht="22.5" customHeight="1" spans="1:8">
      <c r="A27" s="9" t="s">
        <v>53</v>
      </c>
      <c r="B27" s="10">
        <v>3973</v>
      </c>
      <c r="C27" s="10">
        <f t="shared" si="1"/>
        <v>5119</v>
      </c>
      <c r="D27" s="10">
        <v>5119</v>
      </c>
      <c r="E27" s="10"/>
      <c r="F27" s="10">
        <f t="shared" ref="F27:F28" si="3">C27-B27</f>
        <v>1146</v>
      </c>
      <c r="G27" s="8">
        <f t="shared" si="0"/>
        <v>128.844701736723</v>
      </c>
      <c r="H27" s="107"/>
    </row>
    <row r="28" ht="22.5" customHeight="1" spans="1:7">
      <c r="A28" s="5" t="s">
        <v>540</v>
      </c>
      <c r="B28" s="7">
        <f>SUM(B5:B27)</f>
        <v>442935</v>
      </c>
      <c r="C28" s="7">
        <f>SUM(C5:C27)</f>
        <v>516523</v>
      </c>
      <c r="D28" s="7">
        <f>SUM(D5:D27)</f>
        <v>459208</v>
      </c>
      <c r="E28" s="7">
        <f>SUM(E5:E27)</f>
        <v>57315</v>
      </c>
      <c r="F28" s="7">
        <f t="shared" si="3"/>
        <v>73588</v>
      </c>
      <c r="G28" s="8">
        <f t="shared" si="0"/>
        <v>116.613724361362</v>
      </c>
    </row>
  </sheetData>
  <autoFilter xmlns:etc="http://www.wps.cn/officeDocument/2017/etCustomData" ref="A4:I28" etc:filterBottomFollowUsedRange="0">
    <extLst/>
  </autoFilter>
  <mergeCells count="7">
    <mergeCell ref="A1:G1"/>
    <mergeCell ref="F2:G2"/>
    <mergeCell ref="C3:E3"/>
    <mergeCell ref="A3:A4"/>
    <mergeCell ref="B3:B4"/>
    <mergeCell ref="F3:F4"/>
    <mergeCell ref="G3:G4"/>
  </mergeCells>
  <printOptions horizontalCentered="1" gridLines="1"/>
  <pageMargins left="0.700694444444445" right="0.700694444444445" top="0.751388888888889" bottom="0.751388888888889" header="0.298611111111111" footer="0.298611111111111"/>
  <pageSetup paperSize="9" scale="8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N9" sqref="N9"/>
    </sheetView>
  </sheetViews>
  <sheetFormatPr defaultColWidth="7" defaultRowHeight="25.15" customHeight="1" outlineLevelCol="5"/>
  <cols>
    <col min="1" max="1" width="13.375" style="96" customWidth="1"/>
    <col min="2" max="2" width="18.25" style="97" customWidth="1"/>
    <col min="3" max="3" width="10.25" style="96" customWidth="1"/>
    <col min="4" max="6" width="17.875" style="98" customWidth="1"/>
    <col min="7" max="16384" width="7" style="98"/>
  </cols>
  <sheetData>
    <row r="1" s="12" customFormat="1" ht="42.75" customHeight="1" spans="1:6">
      <c r="A1" s="15" t="s">
        <v>541</v>
      </c>
      <c r="B1" s="15"/>
      <c r="C1" s="15"/>
      <c r="D1" s="15"/>
      <c r="E1" s="15"/>
      <c r="F1" s="15"/>
    </row>
    <row r="2" s="95" customFormat="1" ht="20.25" customHeight="1" spans="1:6">
      <c r="A2" s="99" t="s">
        <v>1</v>
      </c>
      <c r="B2" s="99"/>
      <c r="C2" s="99"/>
      <c r="D2" s="99"/>
      <c r="E2" s="99"/>
      <c r="F2" s="99"/>
    </row>
    <row r="3" ht="61.15" customHeight="1" spans="1:6">
      <c r="A3" s="85" t="s">
        <v>542</v>
      </c>
      <c r="B3" s="85" t="s">
        <v>82</v>
      </c>
      <c r="C3" s="100" t="s">
        <v>83</v>
      </c>
      <c r="D3" s="85" t="s">
        <v>87</v>
      </c>
      <c r="E3" s="85" t="s">
        <v>88</v>
      </c>
      <c r="F3" s="85" t="s">
        <v>543</v>
      </c>
    </row>
    <row r="4" ht="31.5" customHeight="1" spans="1:6">
      <c r="A4" s="101" t="s">
        <v>83</v>
      </c>
      <c r="B4" s="102"/>
      <c r="C4" s="103">
        <f>SUM(C5:C21)</f>
        <v>141265</v>
      </c>
      <c r="D4" s="103">
        <f>SUM(D5:D21)</f>
        <v>122214</v>
      </c>
      <c r="E4" s="103">
        <f>SUM(E5:E21)</f>
        <v>15420</v>
      </c>
      <c r="F4" s="103">
        <f>SUM(F5:F21)</f>
        <v>3631</v>
      </c>
    </row>
    <row r="5" ht="31.5" customHeight="1" spans="1:6">
      <c r="A5" s="104">
        <v>201</v>
      </c>
      <c r="B5" s="105" t="s">
        <v>9</v>
      </c>
      <c r="C5" s="103">
        <f t="shared" ref="C5:C22" si="0">SUM(D5:F5)</f>
        <v>11715</v>
      </c>
      <c r="D5" s="32">
        <v>9053</v>
      </c>
      <c r="E5" s="32">
        <v>2626</v>
      </c>
      <c r="F5" s="32">
        <v>36</v>
      </c>
    </row>
    <row r="6" ht="31.5" customHeight="1" spans="1:6">
      <c r="A6" s="104">
        <v>203</v>
      </c>
      <c r="B6" s="105" t="s">
        <v>11</v>
      </c>
      <c r="C6" s="103">
        <f t="shared" si="0"/>
        <v>88</v>
      </c>
      <c r="D6" s="32">
        <v>74</v>
      </c>
      <c r="E6" s="32">
        <v>14</v>
      </c>
      <c r="F6" s="32">
        <v>0</v>
      </c>
    </row>
    <row r="7" ht="31.5" customHeight="1" spans="1:6">
      <c r="A7" s="104">
        <v>204</v>
      </c>
      <c r="B7" s="105" t="s">
        <v>13</v>
      </c>
      <c r="C7" s="103">
        <f t="shared" si="0"/>
        <v>12482</v>
      </c>
      <c r="D7" s="32">
        <v>10341</v>
      </c>
      <c r="E7" s="32">
        <v>2092</v>
      </c>
      <c r="F7" s="32">
        <v>49</v>
      </c>
    </row>
    <row r="8" ht="31.5" customHeight="1" spans="1:6">
      <c r="A8" s="104">
        <v>205</v>
      </c>
      <c r="B8" s="105" t="s">
        <v>15</v>
      </c>
      <c r="C8" s="103">
        <f t="shared" si="0"/>
        <v>63128</v>
      </c>
      <c r="D8" s="32">
        <v>57122</v>
      </c>
      <c r="E8" s="32">
        <v>5512</v>
      </c>
      <c r="F8" s="32">
        <v>494</v>
      </c>
    </row>
    <row r="9" ht="31.5" customHeight="1" spans="1:6">
      <c r="A9" s="104">
        <v>206</v>
      </c>
      <c r="B9" s="105" t="s">
        <v>17</v>
      </c>
      <c r="C9" s="103">
        <f t="shared" si="0"/>
        <v>351</v>
      </c>
      <c r="D9" s="32">
        <v>297</v>
      </c>
      <c r="E9" s="32">
        <v>51</v>
      </c>
      <c r="F9" s="32">
        <v>3</v>
      </c>
    </row>
    <row r="10" ht="31.5" customHeight="1" spans="1:6">
      <c r="A10" s="104">
        <v>207</v>
      </c>
      <c r="B10" s="105" t="s">
        <v>19</v>
      </c>
      <c r="C10" s="103">
        <f t="shared" si="0"/>
        <v>1898</v>
      </c>
      <c r="D10" s="32">
        <v>1631</v>
      </c>
      <c r="E10" s="32">
        <v>250</v>
      </c>
      <c r="F10" s="32">
        <v>17</v>
      </c>
    </row>
    <row r="11" ht="31.5" customHeight="1" spans="1:6">
      <c r="A11" s="104">
        <v>208</v>
      </c>
      <c r="B11" s="105" t="s">
        <v>21</v>
      </c>
      <c r="C11" s="103">
        <f t="shared" si="0"/>
        <v>16249</v>
      </c>
      <c r="D11" s="32">
        <v>13113</v>
      </c>
      <c r="E11" s="32">
        <v>330</v>
      </c>
      <c r="F11" s="32">
        <v>2806</v>
      </c>
    </row>
    <row r="12" ht="31.5" customHeight="1" spans="1:6">
      <c r="A12" s="104">
        <v>210</v>
      </c>
      <c r="B12" s="105" t="s">
        <v>23</v>
      </c>
      <c r="C12" s="103">
        <f t="shared" si="0"/>
        <v>7673</v>
      </c>
      <c r="D12" s="32">
        <v>7201</v>
      </c>
      <c r="E12" s="32">
        <v>463</v>
      </c>
      <c r="F12" s="32">
        <v>9</v>
      </c>
    </row>
    <row r="13" ht="31.5" customHeight="1" spans="1:6">
      <c r="A13" s="104">
        <v>212</v>
      </c>
      <c r="B13" s="105" t="s">
        <v>27</v>
      </c>
      <c r="C13" s="103">
        <f t="shared" si="0"/>
        <v>3608</v>
      </c>
      <c r="D13" s="32">
        <v>2055</v>
      </c>
      <c r="E13" s="32">
        <v>1538</v>
      </c>
      <c r="F13" s="32">
        <v>15</v>
      </c>
    </row>
    <row r="14" ht="31.5" customHeight="1" spans="1:6">
      <c r="A14" s="104">
        <v>213</v>
      </c>
      <c r="B14" s="105" t="s">
        <v>29</v>
      </c>
      <c r="C14" s="103">
        <f t="shared" si="0"/>
        <v>8706</v>
      </c>
      <c r="D14" s="32">
        <v>7376</v>
      </c>
      <c r="E14" s="32">
        <v>1210</v>
      </c>
      <c r="F14" s="32">
        <v>120</v>
      </c>
    </row>
    <row r="15" ht="31.5" customHeight="1" spans="1:6">
      <c r="A15" s="104">
        <v>214</v>
      </c>
      <c r="B15" s="105" t="s">
        <v>31</v>
      </c>
      <c r="C15" s="103">
        <f t="shared" si="0"/>
        <v>2195</v>
      </c>
      <c r="D15" s="32">
        <v>1844</v>
      </c>
      <c r="E15" s="32">
        <v>329</v>
      </c>
      <c r="F15" s="32">
        <v>22</v>
      </c>
    </row>
    <row r="16" ht="31.5" customHeight="1" spans="1:6">
      <c r="A16" s="104">
        <v>215</v>
      </c>
      <c r="B16" s="105" t="s">
        <v>544</v>
      </c>
      <c r="C16" s="103">
        <f t="shared" si="0"/>
        <v>968</v>
      </c>
      <c r="D16" s="32">
        <v>787</v>
      </c>
      <c r="E16" s="32">
        <v>165</v>
      </c>
      <c r="F16" s="32">
        <v>16</v>
      </c>
    </row>
    <row r="17" ht="31.5" customHeight="1" spans="1:6">
      <c r="A17" s="104">
        <v>216</v>
      </c>
      <c r="B17" s="105" t="s">
        <v>35</v>
      </c>
      <c r="C17" s="103">
        <f t="shared" si="0"/>
        <v>372</v>
      </c>
      <c r="D17" s="32">
        <v>287</v>
      </c>
      <c r="E17" s="32">
        <v>62</v>
      </c>
      <c r="F17" s="32">
        <v>23</v>
      </c>
    </row>
    <row r="18" ht="31.5" customHeight="1" spans="1:6">
      <c r="A18" s="104">
        <v>220</v>
      </c>
      <c r="B18" s="105" t="s">
        <v>41</v>
      </c>
      <c r="C18" s="103">
        <f t="shared" si="0"/>
        <v>1262</v>
      </c>
      <c r="D18" s="32">
        <v>809</v>
      </c>
      <c r="E18" s="32">
        <v>440</v>
      </c>
      <c r="F18" s="32">
        <v>13</v>
      </c>
    </row>
    <row r="19" ht="31.5" customHeight="1" spans="1:6">
      <c r="A19" s="104">
        <v>221</v>
      </c>
      <c r="B19" s="105" t="s">
        <v>43</v>
      </c>
      <c r="C19" s="103">
        <f t="shared" si="0"/>
        <v>8504</v>
      </c>
      <c r="D19" s="32">
        <v>8504</v>
      </c>
      <c r="E19" s="32">
        <v>0</v>
      </c>
      <c r="F19" s="32">
        <v>0</v>
      </c>
    </row>
    <row r="20" ht="31.5" customHeight="1" spans="1:6">
      <c r="A20" s="104">
        <v>222</v>
      </c>
      <c r="B20" s="105" t="s">
        <v>45</v>
      </c>
      <c r="C20" s="103">
        <f t="shared" si="0"/>
        <v>280</v>
      </c>
      <c r="D20" s="32">
        <v>241</v>
      </c>
      <c r="E20" s="32">
        <v>33</v>
      </c>
      <c r="F20" s="32">
        <v>6</v>
      </c>
    </row>
    <row r="21" ht="31.5" customHeight="1" spans="1:6">
      <c r="A21" s="104">
        <v>224</v>
      </c>
      <c r="B21" s="105" t="s">
        <v>47</v>
      </c>
      <c r="C21" s="103">
        <f t="shared" si="0"/>
        <v>1786</v>
      </c>
      <c r="D21" s="32">
        <v>1479</v>
      </c>
      <c r="E21" s="32">
        <v>305</v>
      </c>
      <c r="F21" s="32">
        <v>2</v>
      </c>
    </row>
  </sheetData>
  <mergeCells count="3">
    <mergeCell ref="A1:F1"/>
    <mergeCell ref="A2:F2"/>
    <mergeCell ref="A4:B4"/>
  </mergeCells>
  <pageMargins left="0.75" right="0.75" top="1" bottom="1" header="0.5" footer="0.5"/>
  <pageSetup paperSize="9" scale="96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0"/>
  <sheetViews>
    <sheetView showGridLines="0" showZeros="0" zoomScaleSheetLayoutView="60" workbookViewId="0">
      <selection activeCell="K11" sqref="K11"/>
    </sheetView>
  </sheetViews>
  <sheetFormatPr defaultColWidth="6.875" defaultRowHeight="11.25"/>
  <cols>
    <col min="1" max="1" width="15.875" style="74" customWidth="1"/>
    <col min="2" max="2" width="22.375" style="75" customWidth="1"/>
    <col min="3" max="3" width="10.25" style="76" customWidth="1"/>
    <col min="4" max="7" width="11.125" style="76" customWidth="1"/>
    <col min="8" max="9" width="12.625" style="77"/>
    <col min="10" max="10" width="13.625" style="77"/>
    <col min="11" max="12" width="12.625" style="77"/>
    <col min="13" max="14" width="15.625" style="77"/>
    <col min="15" max="15" width="13.625" style="77"/>
    <col min="16" max="16" width="12.625" style="77"/>
    <col min="17" max="20" width="13.625" style="77"/>
    <col min="21" max="21" width="10.625" style="77"/>
    <col min="22" max="22" width="13.375" style="77" customWidth="1"/>
    <col min="23" max="28" width="12.625" style="77"/>
    <col min="29" max="29" width="8.625" style="77"/>
    <col min="30" max="31" width="12.625" style="77"/>
    <col min="32" max="32" width="10.625" style="77"/>
    <col min="33" max="154" width="6.875" style="73" customWidth="1"/>
    <col min="155" max="16384" width="6.875" style="73"/>
  </cols>
  <sheetData>
    <row r="1" s="73" customFormat="1" ht="45.75" customHeight="1" spans="1:32">
      <c r="A1" s="78" t="s">
        <v>545</v>
      </c>
      <c r="B1" s="79"/>
      <c r="C1" s="79"/>
      <c r="D1" s="79"/>
      <c r="E1" s="79"/>
      <c r="F1" s="79"/>
      <c r="G1" s="79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="73" customFormat="1" ht="18.75" customHeight="1" spans="1:32">
      <c r="A2" s="80"/>
      <c r="B2" s="80"/>
      <c r="C2" s="81"/>
      <c r="D2" s="81"/>
      <c r="E2" s="81"/>
      <c r="F2" s="81"/>
      <c r="G2" s="81" t="s">
        <v>1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</row>
    <row r="3" ht="20.25" customHeight="1" spans="1:7">
      <c r="A3" s="82" t="s">
        <v>542</v>
      </c>
      <c r="B3" s="83" t="s">
        <v>546</v>
      </c>
      <c r="C3" s="84" t="s">
        <v>83</v>
      </c>
      <c r="D3" s="85" t="s">
        <v>547</v>
      </c>
      <c r="E3" s="85"/>
      <c r="F3" s="85" t="s">
        <v>548</v>
      </c>
      <c r="G3" s="85"/>
    </row>
    <row r="4" ht="51" customHeight="1" spans="1:7">
      <c r="A4" s="86"/>
      <c r="B4" s="87"/>
      <c r="C4" s="88"/>
      <c r="D4" s="84" t="s">
        <v>87</v>
      </c>
      <c r="E4" s="84" t="s">
        <v>549</v>
      </c>
      <c r="F4" s="84" t="s">
        <v>88</v>
      </c>
      <c r="G4" s="84" t="s">
        <v>550</v>
      </c>
    </row>
    <row r="5" ht="35.25" customHeight="1" spans="1:7">
      <c r="A5" s="89" t="s">
        <v>83</v>
      </c>
      <c r="B5" s="90"/>
      <c r="C5" s="88">
        <f>SUM(D5:G5)</f>
        <v>141265</v>
      </c>
      <c r="D5" s="84">
        <f>SUM(D6:D90)</f>
        <v>122214</v>
      </c>
      <c r="E5" s="84">
        <f>SUM(E6:E90)</f>
        <v>3631</v>
      </c>
      <c r="F5" s="84">
        <f>SUM(F6:F90)</f>
        <v>15420</v>
      </c>
      <c r="G5" s="84">
        <f>SUM(G6:G90)</f>
        <v>0</v>
      </c>
    </row>
    <row r="6" ht="30.75" customHeight="1" spans="1:7">
      <c r="A6" s="91">
        <v>2010101</v>
      </c>
      <c r="B6" s="92" t="s">
        <v>92</v>
      </c>
      <c r="C6" s="93">
        <f t="shared" ref="C6:C69" si="0">D6+E6+F6+G6</f>
        <v>635</v>
      </c>
      <c r="D6" s="93">
        <v>514</v>
      </c>
      <c r="E6" s="93">
        <v>2</v>
      </c>
      <c r="F6" s="93">
        <v>119</v>
      </c>
      <c r="G6" s="93"/>
    </row>
    <row r="7" ht="30.75" customHeight="1" spans="1:7">
      <c r="A7" s="91">
        <v>2010201</v>
      </c>
      <c r="B7" s="92" t="s">
        <v>92</v>
      </c>
      <c r="C7" s="93">
        <f t="shared" si="0"/>
        <v>422</v>
      </c>
      <c r="D7" s="93">
        <v>336</v>
      </c>
      <c r="E7" s="93">
        <v>2</v>
      </c>
      <c r="F7" s="93">
        <v>84</v>
      </c>
      <c r="G7" s="93"/>
    </row>
    <row r="8" ht="30.75" customHeight="1" spans="1:7">
      <c r="A8" s="91">
        <v>2010301</v>
      </c>
      <c r="B8" s="92" t="s">
        <v>92</v>
      </c>
      <c r="C8" s="93">
        <f t="shared" si="0"/>
        <v>1137</v>
      </c>
      <c r="D8" s="93">
        <v>905</v>
      </c>
      <c r="E8" s="93">
        <v>5</v>
      </c>
      <c r="F8" s="93">
        <v>227</v>
      </c>
      <c r="G8" s="93"/>
    </row>
    <row r="9" ht="30.75" customHeight="1" spans="1:7">
      <c r="A9" s="91">
        <v>2010401</v>
      </c>
      <c r="B9" s="92" t="s">
        <v>92</v>
      </c>
      <c r="C9" s="93">
        <f t="shared" si="0"/>
        <v>539</v>
      </c>
      <c r="D9" s="93">
        <v>448</v>
      </c>
      <c r="E9" s="93">
        <v>0</v>
      </c>
      <c r="F9" s="93">
        <v>91</v>
      </c>
      <c r="G9" s="93"/>
    </row>
    <row r="10" ht="30.75" customHeight="1" spans="1:7">
      <c r="A10" s="91">
        <v>2010501</v>
      </c>
      <c r="B10" s="92" t="s">
        <v>92</v>
      </c>
      <c r="C10" s="93">
        <f t="shared" si="0"/>
        <v>273</v>
      </c>
      <c r="D10" s="93">
        <v>230</v>
      </c>
      <c r="E10" s="93">
        <v>1</v>
      </c>
      <c r="F10" s="93">
        <v>42</v>
      </c>
      <c r="G10" s="93"/>
    </row>
    <row r="11" ht="30.75" customHeight="1" spans="1:7">
      <c r="A11" s="91">
        <v>2010601</v>
      </c>
      <c r="B11" s="92" t="s">
        <v>92</v>
      </c>
      <c r="C11" s="93">
        <f t="shared" si="0"/>
        <v>921</v>
      </c>
      <c r="D11" s="93">
        <v>774</v>
      </c>
      <c r="E11" s="93">
        <v>11</v>
      </c>
      <c r="F11" s="93">
        <v>136</v>
      </c>
      <c r="G11" s="93"/>
    </row>
    <row r="12" ht="30.75" customHeight="1" spans="1:7">
      <c r="A12" s="91">
        <v>2010801</v>
      </c>
      <c r="B12" s="92" t="s">
        <v>92</v>
      </c>
      <c r="C12" s="93">
        <f t="shared" si="0"/>
        <v>355</v>
      </c>
      <c r="D12" s="93">
        <v>299</v>
      </c>
      <c r="E12" s="93">
        <v>0</v>
      </c>
      <c r="F12" s="93">
        <v>56</v>
      </c>
      <c r="G12" s="93"/>
    </row>
    <row r="13" ht="30.75" customHeight="1" spans="1:7">
      <c r="A13" s="91">
        <v>2011101</v>
      </c>
      <c r="B13" s="92" t="s">
        <v>92</v>
      </c>
      <c r="C13" s="93">
        <f t="shared" si="0"/>
        <v>2659</v>
      </c>
      <c r="D13" s="93">
        <v>1690</v>
      </c>
      <c r="E13" s="93">
        <v>1</v>
      </c>
      <c r="F13" s="93">
        <v>968</v>
      </c>
      <c r="G13" s="93"/>
    </row>
    <row r="14" ht="30.75" customHeight="1" spans="1:7">
      <c r="A14" s="91">
        <v>2012601</v>
      </c>
      <c r="B14" s="92" t="s">
        <v>92</v>
      </c>
      <c r="C14" s="93">
        <f t="shared" si="0"/>
        <v>110</v>
      </c>
      <c r="D14" s="93">
        <v>89</v>
      </c>
      <c r="E14" s="93">
        <v>0</v>
      </c>
      <c r="F14" s="93">
        <v>21</v>
      </c>
      <c r="G14" s="93"/>
    </row>
    <row r="15" ht="30.75" customHeight="1" spans="1:7">
      <c r="A15" s="91">
        <v>2012801</v>
      </c>
      <c r="B15" s="92" t="s">
        <v>92</v>
      </c>
      <c r="C15" s="93">
        <f t="shared" si="0"/>
        <v>59</v>
      </c>
      <c r="D15" s="93">
        <v>48</v>
      </c>
      <c r="E15" s="93">
        <v>0</v>
      </c>
      <c r="F15" s="93">
        <v>11</v>
      </c>
      <c r="G15" s="93"/>
    </row>
    <row r="16" ht="30.75" customHeight="1" spans="1:7">
      <c r="A16" s="91">
        <v>2012901</v>
      </c>
      <c r="B16" s="92" t="s">
        <v>92</v>
      </c>
      <c r="C16" s="93">
        <f t="shared" si="0"/>
        <v>175</v>
      </c>
      <c r="D16" s="93">
        <v>143</v>
      </c>
      <c r="E16" s="93">
        <v>0</v>
      </c>
      <c r="F16" s="93">
        <v>32</v>
      </c>
      <c r="G16" s="93"/>
    </row>
    <row r="17" ht="30.75" customHeight="1" spans="1:7">
      <c r="A17" s="91">
        <v>2013101</v>
      </c>
      <c r="B17" s="92" t="s">
        <v>92</v>
      </c>
      <c r="C17" s="93">
        <f t="shared" si="0"/>
        <v>660</v>
      </c>
      <c r="D17" s="93">
        <v>534</v>
      </c>
      <c r="E17" s="93">
        <v>2</v>
      </c>
      <c r="F17" s="93">
        <v>124</v>
      </c>
      <c r="G17" s="93"/>
    </row>
    <row r="18" ht="30.75" customHeight="1" spans="1:7">
      <c r="A18" s="91">
        <v>2013201</v>
      </c>
      <c r="B18" s="92" t="s">
        <v>92</v>
      </c>
      <c r="C18" s="93">
        <f t="shared" si="0"/>
        <v>603</v>
      </c>
      <c r="D18" s="93">
        <v>496</v>
      </c>
      <c r="E18" s="93">
        <v>0</v>
      </c>
      <c r="F18" s="93">
        <v>107</v>
      </c>
      <c r="G18" s="93"/>
    </row>
    <row r="19" ht="30.75" customHeight="1" spans="1:7">
      <c r="A19" s="91">
        <v>2013301</v>
      </c>
      <c r="B19" s="92" t="s">
        <v>92</v>
      </c>
      <c r="C19" s="93">
        <f t="shared" si="0"/>
        <v>308</v>
      </c>
      <c r="D19" s="93">
        <v>253</v>
      </c>
      <c r="E19" s="93">
        <v>0</v>
      </c>
      <c r="F19" s="93">
        <v>55</v>
      </c>
      <c r="G19" s="93"/>
    </row>
    <row r="20" ht="30.75" customHeight="1" spans="1:7">
      <c r="A20" s="91">
        <v>2013401</v>
      </c>
      <c r="B20" s="92" t="s">
        <v>92</v>
      </c>
      <c r="C20" s="93">
        <f t="shared" si="0"/>
        <v>173</v>
      </c>
      <c r="D20" s="93">
        <v>138</v>
      </c>
      <c r="E20" s="93">
        <v>1</v>
      </c>
      <c r="F20" s="93">
        <v>34</v>
      </c>
      <c r="G20" s="93"/>
    </row>
    <row r="21" ht="30.75" customHeight="1" spans="1:7">
      <c r="A21" s="91">
        <v>2013801</v>
      </c>
      <c r="B21" s="92" t="s">
        <v>92</v>
      </c>
      <c r="C21" s="93">
        <f t="shared" si="0"/>
        <v>1855</v>
      </c>
      <c r="D21" s="93">
        <v>1406</v>
      </c>
      <c r="E21" s="93">
        <v>13</v>
      </c>
      <c r="F21" s="93">
        <v>436</v>
      </c>
      <c r="G21" s="93"/>
    </row>
    <row r="22" ht="30.75" customHeight="1" spans="1:7">
      <c r="A22" s="91">
        <v>2013899</v>
      </c>
      <c r="B22" s="92" t="s">
        <v>137</v>
      </c>
      <c r="C22" s="93">
        <f t="shared" si="0"/>
        <v>141</v>
      </c>
      <c r="D22" s="93">
        <v>124</v>
      </c>
      <c r="E22" s="93">
        <v>0</v>
      </c>
      <c r="F22" s="93">
        <v>17</v>
      </c>
      <c r="G22" s="93"/>
    </row>
    <row r="23" ht="30.75" customHeight="1" spans="1:7">
      <c r="A23" s="91">
        <v>2014001</v>
      </c>
      <c r="B23" s="92" t="s">
        <v>92</v>
      </c>
      <c r="C23" s="93">
        <f t="shared" si="0"/>
        <v>241</v>
      </c>
      <c r="D23" s="93">
        <v>202</v>
      </c>
      <c r="E23" s="93">
        <v>0</v>
      </c>
      <c r="F23" s="93">
        <v>39</v>
      </c>
      <c r="G23" s="93"/>
    </row>
    <row r="24" ht="30.75" customHeight="1" spans="1:7">
      <c r="A24" s="91">
        <v>2019999</v>
      </c>
      <c r="B24" s="92" t="s">
        <v>144</v>
      </c>
      <c r="C24" s="93">
        <f t="shared" si="0"/>
        <v>451</v>
      </c>
      <c r="D24" s="93">
        <v>423</v>
      </c>
      <c r="E24" s="93">
        <v>0</v>
      </c>
      <c r="F24" s="93">
        <v>28</v>
      </c>
      <c r="G24" s="93"/>
    </row>
    <row r="25" ht="30.75" customHeight="1" spans="1:7">
      <c r="A25" s="91">
        <v>2030699</v>
      </c>
      <c r="B25" s="92" t="s">
        <v>148</v>
      </c>
      <c r="C25" s="93">
        <f t="shared" si="0"/>
        <v>88</v>
      </c>
      <c r="D25" s="93">
        <v>74</v>
      </c>
      <c r="E25" s="93">
        <v>0</v>
      </c>
      <c r="F25" s="93">
        <v>14</v>
      </c>
      <c r="G25" s="93"/>
    </row>
    <row r="26" ht="30.75" customHeight="1" spans="1:7">
      <c r="A26" s="91">
        <v>2040201</v>
      </c>
      <c r="B26" s="92" t="s">
        <v>92</v>
      </c>
      <c r="C26" s="93">
        <f t="shared" si="0"/>
        <v>10905</v>
      </c>
      <c r="D26" s="93">
        <v>9106</v>
      </c>
      <c r="E26" s="93">
        <v>47</v>
      </c>
      <c r="F26" s="93">
        <v>1752</v>
      </c>
      <c r="G26" s="93"/>
    </row>
    <row r="27" ht="30.75" customHeight="1" spans="1:7">
      <c r="A27" s="91">
        <v>2040601</v>
      </c>
      <c r="B27" s="92" t="s">
        <v>92</v>
      </c>
      <c r="C27" s="93">
        <f t="shared" si="0"/>
        <v>1035</v>
      </c>
      <c r="D27" s="93">
        <v>814</v>
      </c>
      <c r="E27" s="93">
        <v>3</v>
      </c>
      <c r="F27" s="93">
        <v>218</v>
      </c>
      <c r="G27" s="93"/>
    </row>
    <row r="28" ht="30.75" customHeight="1" spans="1:7">
      <c r="A28" s="91">
        <v>2040701</v>
      </c>
      <c r="B28" s="92" t="s">
        <v>92</v>
      </c>
      <c r="C28" s="93">
        <f t="shared" si="0"/>
        <v>455</v>
      </c>
      <c r="D28" s="93">
        <v>354</v>
      </c>
      <c r="E28" s="93">
        <v>0</v>
      </c>
      <c r="F28" s="93">
        <v>101</v>
      </c>
      <c r="G28" s="93"/>
    </row>
    <row r="29" ht="30.75" customHeight="1" spans="1:7">
      <c r="A29" s="91">
        <v>2040801</v>
      </c>
      <c r="B29" s="92" t="s">
        <v>92</v>
      </c>
      <c r="C29" s="93">
        <f t="shared" si="0"/>
        <v>87</v>
      </c>
      <c r="D29" s="93">
        <v>67</v>
      </c>
      <c r="E29" s="93">
        <v>0</v>
      </c>
      <c r="F29" s="93">
        <v>20</v>
      </c>
      <c r="G29" s="93"/>
    </row>
    <row r="30" ht="30.75" customHeight="1" spans="1:7">
      <c r="A30" s="91">
        <v>2050101</v>
      </c>
      <c r="B30" s="92" t="s">
        <v>92</v>
      </c>
      <c r="C30" s="93">
        <f t="shared" si="0"/>
        <v>480</v>
      </c>
      <c r="D30" s="93">
        <v>394</v>
      </c>
      <c r="E30" s="93">
        <v>6</v>
      </c>
      <c r="F30" s="93">
        <v>80</v>
      </c>
      <c r="G30" s="93"/>
    </row>
    <row r="31" ht="30.75" customHeight="1" spans="1:7">
      <c r="A31" s="91">
        <v>2050201</v>
      </c>
      <c r="B31" s="92" t="s">
        <v>167</v>
      </c>
      <c r="C31" s="93">
        <f t="shared" si="0"/>
        <v>1440</v>
      </c>
      <c r="D31" s="93">
        <v>355</v>
      </c>
      <c r="E31" s="93">
        <v>0</v>
      </c>
      <c r="F31" s="93">
        <v>1085</v>
      </c>
      <c r="G31" s="93"/>
    </row>
    <row r="32" ht="30.75" customHeight="1" spans="1:7">
      <c r="A32" s="91">
        <v>2050202</v>
      </c>
      <c r="B32" s="92" t="s">
        <v>169</v>
      </c>
      <c r="C32" s="93">
        <f t="shared" si="0"/>
        <v>15636</v>
      </c>
      <c r="D32" s="93">
        <v>14953</v>
      </c>
      <c r="E32" s="93">
        <v>57</v>
      </c>
      <c r="F32" s="93">
        <v>626</v>
      </c>
      <c r="G32" s="93"/>
    </row>
    <row r="33" ht="30.75" customHeight="1" spans="1:7">
      <c r="A33" s="91">
        <v>2050203</v>
      </c>
      <c r="B33" s="92" t="s">
        <v>171</v>
      </c>
      <c r="C33" s="93">
        <f t="shared" si="0"/>
        <v>30201</v>
      </c>
      <c r="D33" s="93">
        <v>28028</v>
      </c>
      <c r="E33" s="93">
        <v>356</v>
      </c>
      <c r="F33" s="93">
        <v>1817</v>
      </c>
      <c r="G33" s="93"/>
    </row>
    <row r="34" ht="30.75" customHeight="1" spans="1:7">
      <c r="A34" s="91">
        <v>2050204</v>
      </c>
      <c r="B34" s="92" t="s">
        <v>173</v>
      </c>
      <c r="C34" s="93">
        <f t="shared" si="0"/>
        <v>11056</v>
      </c>
      <c r="D34" s="93">
        <v>9611</v>
      </c>
      <c r="E34" s="93">
        <v>49</v>
      </c>
      <c r="F34" s="93">
        <v>1396</v>
      </c>
      <c r="G34" s="93"/>
    </row>
    <row r="35" ht="30.75" customHeight="1" spans="1:7">
      <c r="A35" s="91">
        <v>2050299</v>
      </c>
      <c r="B35" s="92" t="s">
        <v>175</v>
      </c>
      <c r="C35" s="93">
        <f t="shared" si="0"/>
        <v>642</v>
      </c>
      <c r="D35" s="93">
        <v>545</v>
      </c>
      <c r="E35" s="93">
        <v>4</v>
      </c>
      <c r="F35" s="93">
        <v>93</v>
      </c>
      <c r="G35" s="93"/>
    </row>
    <row r="36" ht="30.75" customHeight="1" spans="1:7">
      <c r="A36" s="91">
        <v>2050301</v>
      </c>
      <c r="B36" s="92" t="s">
        <v>177</v>
      </c>
      <c r="C36" s="93">
        <f t="shared" si="0"/>
        <v>1883</v>
      </c>
      <c r="D36" s="93">
        <v>1790</v>
      </c>
      <c r="E36" s="93">
        <v>8</v>
      </c>
      <c r="F36" s="93">
        <v>85</v>
      </c>
      <c r="G36" s="93"/>
    </row>
    <row r="37" ht="30.75" customHeight="1" spans="1:7">
      <c r="A37" s="91">
        <v>2050303</v>
      </c>
      <c r="B37" s="92" t="s">
        <v>181</v>
      </c>
      <c r="C37" s="93">
        <f t="shared" si="0"/>
        <v>1250</v>
      </c>
      <c r="D37" s="93">
        <v>964</v>
      </c>
      <c r="E37" s="93">
        <v>0</v>
      </c>
      <c r="F37" s="93">
        <v>286</v>
      </c>
      <c r="G37" s="93"/>
    </row>
    <row r="38" ht="30.75" customHeight="1" spans="1:7">
      <c r="A38" s="91">
        <v>2050701</v>
      </c>
      <c r="B38" s="92" t="s">
        <v>183</v>
      </c>
      <c r="C38" s="93">
        <f t="shared" si="0"/>
        <v>303</v>
      </c>
      <c r="D38" s="93">
        <v>288</v>
      </c>
      <c r="E38" s="93">
        <v>2</v>
      </c>
      <c r="F38" s="93">
        <v>13</v>
      </c>
      <c r="G38" s="93"/>
    </row>
    <row r="39" ht="30.75" customHeight="1" spans="1:7">
      <c r="A39" s="91">
        <v>2050802</v>
      </c>
      <c r="B39" s="92" t="s">
        <v>187</v>
      </c>
      <c r="C39" s="93">
        <f t="shared" si="0"/>
        <v>229</v>
      </c>
      <c r="D39" s="93">
        <v>191</v>
      </c>
      <c r="E39" s="93">
        <v>4</v>
      </c>
      <c r="F39" s="93">
        <v>34</v>
      </c>
      <c r="G39" s="93"/>
    </row>
    <row r="40" ht="30.75" customHeight="1" spans="1:7">
      <c r="A40" s="91">
        <v>2060401</v>
      </c>
      <c r="B40" s="92" t="s">
        <v>197</v>
      </c>
      <c r="C40" s="93">
        <f t="shared" si="0"/>
        <v>257</v>
      </c>
      <c r="D40" s="93">
        <v>220</v>
      </c>
      <c r="E40" s="93">
        <v>3</v>
      </c>
      <c r="F40" s="93">
        <v>34</v>
      </c>
      <c r="G40" s="93"/>
    </row>
    <row r="41" ht="30.75" customHeight="1" spans="1:7">
      <c r="A41" s="91">
        <v>2060701</v>
      </c>
      <c r="B41" s="92" t="s">
        <v>197</v>
      </c>
      <c r="C41" s="93">
        <f t="shared" si="0"/>
        <v>95</v>
      </c>
      <c r="D41" s="93">
        <v>78</v>
      </c>
      <c r="E41" s="93">
        <v>0</v>
      </c>
      <c r="F41" s="93">
        <v>17</v>
      </c>
      <c r="G41" s="93"/>
    </row>
    <row r="42" ht="30.75" customHeight="1" spans="1:7">
      <c r="A42" s="91">
        <v>2070101</v>
      </c>
      <c r="B42" s="92" t="s">
        <v>92</v>
      </c>
      <c r="C42" s="93">
        <f t="shared" si="0"/>
        <v>320</v>
      </c>
      <c r="D42" s="93">
        <v>268</v>
      </c>
      <c r="E42" s="93">
        <v>4</v>
      </c>
      <c r="F42" s="93">
        <v>48</v>
      </c>
      <c r="G42" s="93"/>
    </row>
    <row r="43" ht="30.75" customHeight="1" spans="1:7">
      <c r="A43" s="91">
        <v>2070109</v>
      </c>
      <c r="B43" s="92" t="s">
        <v>209</v>
      </c>
      <c r="C43" s="93">
        <f t="shared" si="0"/>
        <v>264</v>
      </c>
      <c r="D43" s="93">
        <v>224</v>
      </c>
      <c r="E43" s="93">
        <v>1</v>
      </c>
      <c r="F43" s="93">
        <v>39</v>
      </c>
      <c r="G43" s="93"/>
    </row>
    <row r="44" ht="30.75" customHeight="1" spans="1:7">
      <c r="A44" s="91">
        <v>2070112</v>
      </c>
      <c r="B44" s="92" t="s">
        <v>213</v>
      </c>
      <c r="C44" s="93">
        <f t="shared" si="0"/>
        <v>76</v>
      </c>
      <c r="D44" s="93">
        <v>59</v>
      </c>
      <c r="E44" s="93">
        <v>0</v>
      </c>
      <c r="F44" s="93">
        <v>17</v>
      </c>
      <c r="G44" s="93"/>
    </row>
    <row r="45" ht="30.75" customHeight="1" spans="1:7">
      <c r="A45" s="91">
        <v>2070199</v>
      </c>
      <c r="B45" s="92" t="s">
        <v>215</v>
      </c>
      <c r="C45" s="93">
        <f t="shared" si="0"/>
        <v>49</v>
      </c>
      <c r="D45" s="93">
        <v>38</v>
      </c>
      <c r="E45" s="93">
        <v>2</v>
      </c>
      <c r="F45" s="93">
        <v>9</v>
      </c>
      <c r="G45" s="93"/>
    </row>
    <row r="46" ht="30.75" customHeight="1" spans="1:7">
      <c r="A46" s="91">
        <v>2070204</v>
      </c>
      <c r="B46" s="92" t="s">
        <v>217</v>
      </c>
      <c r="C46" s="93">
        <f t="shared" si="0"/>
        <v>89</v>
      </c>
      <c r="D46" s="93">
        <v>68</v>
      </c>
      <c r="E46" s="93">
        <v>3</v>
      </c>
      <c r="F46" s="93">
        <v>18</v>
      </c>
      <c r="G46" s="93"/>
    </row>
    <row r="47" ht="30.75" customHeight="1" spans="1:7">
      <c r="A47" s="91">
        <v>2070205</v>
      </c>
      <c r="B47" s="92" t="s">
        <v>219</v>
      </c>
      <c r="C47" s="93">
        <f t="shared" si="0"/>
        <v>165</v>
      </c>
      <c r="D47" s="93">
        <v>142</v>
      </c>
      <c r="E47" s="93">
        <v>0</v>
      </c>
      <c r="F47" s="93">
        <v>23</v>
      </c>
      <c r="G47" s="93"/>
    </row>
    <row r="48" ht="30.75" customHeight="1" spans="1:7">
      <c r="A48" s="91">
        <v>2070301</v>
      </c>
      <c r="B48" s="92" t="s">
        <v>92</v>
      </c>
      <c r="C48" s="93">
        <f t="shared" si="0"/>
        <v>268</v>
      </c>
      <c r="D48" s="93">
        <v>246</v>
      </c>
      <c r="E48" s="93">
        <v>2</v>
      </c>
      <c r="F48" s="93">
        <v>20</v>
      </c>
      <c r="G48" s="93"/>
    </row>
    <row r="49" ht="30.75" customHeight="1" spans="1:7">
      <c r="A49" s="91">
        <v>2070801</v>
      </c>
      <c r="B49" s="94" t="s">
        <v>92</v>
      </c>
      <c r="C49" s="93">
        <f t="shared" si="0"/>
        <v>553</v>
      </c>
      <c r="D49" s="93">
        <v>487</v>
      </c>
      <c r="E49" s="93">
        <v>6</v>
      </c>
      <c r="F49" s="93">
        <v>60</v>
      </c>
      <c r="G49" s="93"/>
    </row>
    <row r="50" ht="30.75" customHeight="1" spans="1:7">
      <c r="A50" s="91">
        <v>2070807</v>
      </c>
      <c r="B50" s="92" t="s">
        <v>225</v>
      </c>
      <c r="C50" s="93">
        <f t="shared" si="0"/>
        <v>115</v>
      </c>
      <c r="D50" s="93">
        <v>99</v>
      </c>
      <c r="E50" s="93">
        <v>0</v>
      </c>
      <c r="F50" s="93">
        <v>16</v>
      </c>
      <c r="G50" s="93"/>
    </row>
    <row r="51" ht="30.75" customHeight="1" spans="1:7">
      <c r="A51" s="91">
        <v>2080101</v>
      </c>
      <c r="B51" s="92" t="s">
        <v>92</v>
      </c>
      <c r="C51" s="93">
        <f t="shared" si="0"/>
        <v>429</v>
      </c>
      <c r="D51" s="93">
        <v>340</v>
      </c>
      <c r="E51" s="93">
        <v>2</v>
      </c>
      <c r="F51" s="93">
        <v>87</v>
      </c>
      <c r="G51" s="93"/>
    </row>
    <row r="52" ht="30.75" customHeight="1" spans="1:7">
      <c r="A52" s="91">
        <v>2080106</v>
      </c>
      <c r="B52" s="92" t="s">
        <v>230</v>
      </c>
      <c r="C52" s="93">
        <f t="shared" si="0"/>
        <v>372</v>
      </c>
      <c r="D52" s="93">
        <v>326</v>
      </c>
      <c r="E52" s="93">
        <v>0</v>
      </c>
      <c r="F52" s="93">
        <v>46</v>
      </c>
      <c r="G52" s="93"/>
    </row>
    <row r="53" ht="30.75" customHeight="1" spans="1:7">
      <c r="A53" s="91">
        <v>2080109</v>
      </c>
      <c r="B53" s="92" t="s">
        <v>232</v>
      </c>
      <c r="C53" s="93">
        <f t="shared" si="0"/>
        <v>477</v>
      </c>
      <c r="D53" s="93">
        <v>417</v>
      </c>
      <c r="E53" s="93">
        <v>0</v>
      </c>
      <c r="F53" s="93">
        <v>60</v>
      </c>
      <c r="G53" s="93"/>
    </row>
    <row r="54" ht="30.75" customHeight="1" spans="1:7">
      <c r="A54" s="91">
        <v>2080201</v>
      </c>
      <c r="B54" s="92" t="s">
        <v>92</v>
      </c>
      <c r="C54" s="93">
        <f t="shared" si="0"/>
        <v>346</v>
      </c>
      <c r="D54" s="93">
        <v>293</v>
      </c>
      <c r="E54" s="93">
        <v>0</v>
      </c>
      <c r="F54" s="93">
        <v>53</v>
      </c>
      <c r="G54" s="93"/>
    </row>
    <row r="55" ht="30.75" customHeight="1" spans="1:7">
      <c r="A55" s="91">
        <v>2080501</v>
      </c>
      <c r="B55" s="92" t="s">
        <v>235</v>
      </c>
      <c r="C55" s="93">
        <f t="shared" si="0"/>
        <v>2804</v>
      </c>
      <c r="D55" s="93">
        <v>0</v>
      </c>
      <c r="E55" s="93">
        <v>2804</v>
      </c>
      <c r="F55" s="93">
        <v>0</v>
      </c>
      <c r="G55" s="93"/>
    </row>
    <row r="56" ht="30.75" customHeight="1" spans="1:7">
      <c r="A56" s="91">
        <v>2080502</v>
      </c>
      <c r="B56" s="92" t="s">
        <v>237</v>
      </c>
      <c r="C56" s="93">
        <f t="shared" si="0"/>
        <v>0</v>
      </c>
      <c r="D56" s="93">
        <v>0</v>
      </c>
      <c r="E56" s="93">
        <v>0</v>
      </c>
      <c r="F56" s="93">
        <v>0</v>
      </c>
      <c r="G56" s="93"/>
    </row>
    <row r="57" ht="30.75" customHeight="1" spans="1:7">
      <c r="A57" s="91">
        <v>2080505</v>
      </c>
      <c r="B57" s="92" t="s">
        <v>239</v>
      </c>
      <c r="C57" s="93">
        <f t="shared" si="0"/>
        <v>11339</v>
      </c>
      <c r="D57" s="93">
        <v>11339</v>
      </c>
      <c r="E57" s="93">
        <v>0</v>
      </c>
      <c r="F57" s="93">
        <v>0</v>
      </c>
      <c r="G57" s="93"/>
    </row>
    <row r="58" ht="30.75" customHeight="1" spans="1:7">
      <c r="A58" s="91">
        <v>2081004</v>
      </c>
      <c r="B58" s="92" t="s">
        <v>271</v>
      </c>
      <c r="C58" s="93">
        <f t="shared" si="0"/>
        <v>91</v>
      </c>
      <c r="D58" s="93">
        <v>78</v>
      </c>
      <c r="E58" s="93">
        <v>1</v>
      </c>
      <c r="F58" s="93">
        <v>12</v>
      </c>
      <c r="G58" s="93"/>
    </row>
    <row r="59" ht="30.75" customHeight="1" spans="1:7">
      <c r="A59" s="91">
        <v>2081005</v>
      </c>
      <c r="B59" s="92" t="s">
        <v>273</v>
      </c>
      <c r="C59" s="93">
        <f t="shared" si="0"/>
        <v>94</v>
      </c>
      <c r="D59" s="93">
        <v>69</v>
      </c>
      <c r="E59" s="93">
        <v>0</v>
      </c>
      <c r="F59" s="93">
        <v>25</v>
      </c>
      <c r="G59" s="93"/>
    </row>
    <row r="60" ht="30.75" customHeight="1" spans="1:7">
      <c r="A60" s="91">
        <v>2081101</v>
      </c>
      <c r="B60" s="92" t="s">
        <v>92</v>
      </c>
      <c r="C60" s="93">
        <f t="shared" si="0"/>
        <v>85</v>
      </c>
      <c r="D60" s="93">
        <v>72</v>
      </c>
      <c r="E60" s="93">
        <v>0</v>
      </c>
      <c r="F60" s="93">
        <v>13</v>
      </c>
      <c r="G60" s="93"/>
    </row>
    <row r="61" ht="30.75" customHeight="1" spans="1:7">
      <c r="A61" s="91">
        <v>2082801</v>
      </c>
      <c r="B61" s="92" t="s">
        <v>92</v>
      </c>
      <c r="C61" s="93">
        <f t="shared" si="0"/>
        <v>212</v>
      </c>
      <c r="D61" s="93">
        <v>179</v>
      </c>
      <c r="E61" s="93">
        <v>0</v>
      </c>
      <c r="F61" s="93">
        <v>33</v>
      </c>
      <c r="G61" s="93"/>
    </row>
    <row r="62" ht="30.75" customHeight="1" spans="1:7">
      <c r="A62" s="91">
        <v>2100101</v>
      </c>
      <c r="B62" s="92" t="s">
        <v>92</v>
      </c>
      <c r="C62" s="93">
        <f t="shared" si="0"/>
        <v>371</v>
      </c>
      <c r="D62" s="93">
        <v>302</v>
      </c>
      <c r="E62" s="93">
        <v>3</v>
      </c>
      <c r="F62" s="93">
        <v>66</v>
      </c>
      <c r="G62" s="93"/>
    </row>
    <row r="63" ht="30.75" customHeight="1" spans="1:7">
      <c r="A63" s="91">
        <v>2100206</v>
      </c>
      <c r="B63" s="92" t="s">
        <v>312</v>
      </c>
      <c r="C63" s="93">
        <f t="shared" si="0"/>
        <v>58</v>
      </c>
      <c r="D63" s="93">
        <v>46</v>
      </c>
      <c r="E63" s="93">
        <v>1</v>
      </c>
      <c r="F63" s="93">
        <v>11</v>
      </c>
      <c r="G63" s="93"/>
    </row>
    <row r="64" ht="30.75" customHeight="1" spans="1:7">
      <c r="A64" s="91">
        <v>2100401</v>
      </c>
      <c r="B64" s="92" t="s">
        <v>318</v>
      </c>
      <c r="C64" s="93">
        <f t="shared" si="0"/>
        <v>987</v>
      </c>
      <c r="D64" s="93">
        <v>680</v>
      </c>
      <c r="E64" s="93">
        <v>4</v>
      </c>
      <c r="F64" s="93">
        <v>303</v>
      </c>
      <c r="G64" s="93"/>
    </row>
    <row r="65" ht="30.75" customHeight="1" spans="1:7">
      <c r="A65" s="91">
        <v>2101101</v>
      </c>
      <c r="B65" s="92" t="s">
        <v>330</v>
      </c>
      <c r="C65" s="93">
        <f t="shared" si="0"/>
        <v>815</v>
      </c>
      <c r="D65" s="93">
        <v>815</v>
      </c>
      <c r="E65" s="93">
        <v>0</v>
      </c>
      <c r="F65" s="93">
        <v>0</v>
      </c>
      <c r="G65" s="93"/>
    </row>
    <row r="66" ht="30.75" customHeight="1" spans="1:7">
      <c r="A66" s="91">
        <v>2101102</v>
      </c>
      <c r="B66" s="92" t="s">
        <v>332</v>
      </c>
      <c r="C66" s="93">
        <f t="shared" si="0"/>
        <v>4814</v>
      </c>
      <c r="D66" s="93">
        <v>4814</v>
      </c>
      <c r="E66" s="93">
        <v>0</v>
      </c>
      <c r="F66" s="93">
        <v>0</v>
      </c>
      <c r="G66" s="93"/>
    </row>
    <row r="67" ht="30.75" customHeight="1" spans="1:7">
      <c r="A67" s="91">
        <v>2101501</v>
      </c>
      <c r="B67" s="92" t="s">
        <v>92</v>
      </c>
      <c r="C67" s="93">
        <f t="shared" si="0"/>
        <v>629</v>
      </c>
      <c r="D67" s="93">
        <v>545</v>
      </c>
      <c r="E67" s="93">
        <v>2</v>
      </c>
      <c r="F67" s="93">
        <v>82</v>
      </c>
      <c r="G67" s="93"/>
    </row>
    <row r="68" ht="30.75" customHeight="1" spans="1:7">
      <c r="A68" s="91">
        <v>2120101</v>
      </c>
      <c r="B68" s="92" t="s">
        <v>92</v>
      </c>
      <c r="C68" s="93">
        <f t="shared" si="0"/>
        <v>3077</v>
      </c>
      <c r="D68" s="93">
        <v>1658</v>
      </c>
      <c r="E68" s="93">
        <v>15</v>
      </c>
      <c r="F68" s="93">
        <v>1404</v>
      </c>
      <c r="G68" s="93"/>
    </row>
    <row r="69" ht="30.75" customHeight="1" spans="1:7">
      <c r="A69" s="91">
        <v>2120109</v>
      </c>
      <c r="B69" s="92" t="s">
        <v>362</v>
      </c>
      <c r="C69" s="93">
        <f t="shared" si="0"/>
        <v>531</v>
      </c>
      <c r="D69" s="93">
        <v>397</v>
      </c>
      <c r="E69" s="93">
        <v>0</v>
      </c>
      <c r="F69" s="93">
        <v>134</v>
      </c>
      <c r="G69" s="93"/>
    </row>
    <row r="70" ht="30.75" customHeight="1" spans="1:7">
      <c r="A70" s="91">
        <v>2130101</v>
      </c>
      <c r="B70" s="92" t="s">
        <v>92</v>
      </c>
      <c r="C70" s="93">
        <f t="shared" ref="C70:C95" si="1">D70+E70+F70+G70</f>
        <v>1916</v>
      </c>
      <c r="D70" s="93">
        <v>1632</v>
      </c>
      <c r="E70" s="93">
        <v>43</v>
      </c>
      <c r="F70" s="93">
        <v>241</v>
      </c>
      <c r="G70" s="93"/>
    </row>
    <row r="71" ht="30.75" customHeight="1" spans="1:7">
      <c r="A71" s="91">
        <v>2130104</v>
      </c>
      <c r="B71" s="92" t="s">
        <v>375</v>
      </c>
      <c r="C71" s="93">
        <f t="shared" si="1"/>
        <v>410</v>
      </c>
      <c r="D71" s="93">
        <v>356</v>
      </c>
      <c r="E71" s="93">
        <v>1</v>
      </c>
      <c r="F71" s="93">
        <v>53</v>
      </c>
      <c r="G71" s="93"/>
    </row>
    <row r="72" ht="30.75" customHeight="1" spans="1:7">
      <c r="A72" s="91">
        <v>2130201</v>
      </c>
      <c r="B72" s="92" t="s">
        <v>92</v>
      </c>
      <c r="C72" s="93">
        <f t="shared" si="1"/>
        <v>839</v>
      </c>
      <c r="D72" s="93">
        <v>704</v>
      </c>
      <c r="E72" s="93">
        <v>15</v>
      </c>
      <c r="F72" s="93">
        <v>120</v>
      </c>
      <c r="G72" s="93"/>
    </row>
    <row r="73" ht="30.75" customHeight="1" spans="1:7">
      <c r="A73" s="91">
        <v>2130204</v>
      </c>
      <c r="B73" s="92" t="s">
        <v>402</v>
      </c>
      <c r="C73" s="93">
        <f t="shared" si="1"/>
        <v>610</v>
      </c>
      <c r="D73" s="93">
        <v>517</v>
      </c>
      <c r="E73" s="93">
        <v>13</v>
      </c>
      <c r="F73" s="93">
        <v>80</v>
      </c>
      <c r="G73" s="93"/>
    </row>
    <row r="74" ht="30.75" customHeight="1" spans="1:7">
      <c r="A74" s="91">
        <v>2130301</v>
      </c>
      <c r="B74" s="92" t="s">
        <v>92</v>
      </c>
      <c r="C74" s="93">
        <f t="shared" si="1"/>
        <v>4491</v>
      </c>
      <c r="D74" s="93">
        <v>3788</v>
      </c>
      <c r="E74" s="93">
        <v>42</v>
      </c>
      <c r="F74" s="93">
        <v>661</v>
      </c>
      <c r="G74" s="93"/>
    </row>
    <row r="75" ht="30.75" customHeight="1" spans="1:7">
      <c r="A75" s="91">
        <v>2130399</v>
      </c>
      <c r="B75" s="92" t="s">
        <v>433</v>
      </c>
      <c r="C75" s="93">
        <f t="shared" si="1"/>
        <v>441</v>
      </c>
      <c r="D75" s="93">
        <v>381</v>
      </c>
      <c r="E75" s="93">
        <v>6</v>
      </c>
      <c r="F75" s="93">
        <v>54</v>
      </c>
      <c r="G75" s="93"/>
    </row>
    <row r="76" ht="30.75" customHeight="1" spans="1:7">
      <c r="A76" s="91">
        <v>2140101</v>
      </c>
      <c r="B76" s="92" t="s">
        <v>92</v>
      </c>
      <c r="C76" s="93">
        <f t="shared" si="1"/>
        <v>140</v>
      </c>
      <c r="D76" s="93">
        <v>96</v>
      </c>
      <c r="E76" s="93">
        <v>20</v>
      </c>
      <c r="F76" s="93">
        <v>24</v>
      </c>
      <c r="G76" s="93"/>
    </row>
    <row r="77" ht="30.75" customHeight="1" spans="1:7">
      <c r="A77" s="91">
        <v>2140106</v>
      </c>
      <c r="B77" s="92" t="s">
        <v>460</v>
      </c>
      <c r="C77" s="93">
        <f t="shared" si="1"/>
        <v>281</v>
      </c>
      <c r="D77" s="93">
        <v>280</v>
      </c>
      <c r="E77" s="93">
        <v>0</v>
      </c>
      <c r="F77" s="93">
        <v>1</v>
      </c>
      <c r="G77" s="93"/>
    </row>
    <row r="78" ht="30.75" customHeight="1" spans="1:7">
      <c r="A78" s="91">
        <v>2140112</v>
      </c>
      <c r="B78" s="92" t="s">
        <v>462</v>
      </c>
      <c r="C78" s="93">
        <f t="shared" si="1"/>
        <v>1775</v>
      </c>
      <c r="D78" s="93">
        <v>1468</v>
      </c>
      <c r="E78" s="93">
        <v>3</v>
      </c>
      <c r="F78" s="93">
        <v>304</v>
      </c>
      <c r="G78" s="93"/>
    </row>
    <row r="79" ht="30.75" customHeight="1" spans="1:7">
      <c r="A79" s="91">
        <v>2150501</v>
      </c>
      <c r="B79" s="92" t="s">
        <v>92</v>
      </c>
      <c r="C79" s="93">
        <f t="shared" si="1"/>
        <v>529</v>
      </c>
      <c r="D79" s="93">
        <v>418</v>
      </c>
      <c r="E79" s="93">
        <v>16</v>
      </c>
      <c r="F79" s="93">
        <v>95</v>
      </c>
      <c r="G79" s="93"/>
    </row>
    <row r="80" ht="30.75" customHeight="1" spans="1:7">
      <c r="A80" s="91">
        <v>2150899</v>
      </c>
      <c r="B80" s="92" t="s">
        <v>473</v>
      </c>
      <c r="C80" s="93">
        <f t="shared" si="1"/>
        <v>439</v>
      </c>
      <c r="D80" s="93">
        <v>369</v>
      </c>
      <c r="E80" s="93">
        <v>0</v>
      </c>
      <c r="F80" s="93">
        <v>70</v>
      </c>
      <c r="G80" s="93"/>
    </row>
    <row r="81" ht="30.75" customHeight="1" spans="1:7">
      <c r="A81" s="91">
        <v>2160201</v>
      </c>
      <c r="B81" s="92" t="s">
        <v>92</v>
      </c>
      <c r="C81" s="93">
        <f t="shared" si="1"/>
        <v>337</v>
      </c>
      <c r="D81" s="93">
        <v>257</v>
      </c>
      <c r="E81" s="93">
        <v>23</v>
      </c>
      <c r="F81" s="93">
        <v>57</v>
      </c>
      <c r="G81" s="93"/>
    </row>
    <row r="82" ht="30.75" customHeight="1" spans="1:7">
      <c r="A82" s="91">
        <v>2160299</v>
      </c>
      <c r="B82" s="92" t="s">
        <v>478</v>
      </c>
      <c r="C82" s="93">
        <f t="shared" si="1"/>
        <v>36</v>
      </c>
      <c r="D82" s="93">
        <v>30</v>
      </c>
      <c r="E82" s="93">
        <v>1</v>
      </c>
      <c r="F82" s="93">
        <v>5</v>
      </c>
      <c r="G82" s="93"/>
    </row>
    <row r="83" ht="30.75" customHeight="1" spans="1:7">
      <c r="A83" s="91">
        <v>2200101</v>
      </c>
      <c r="B83" s="92" t="s">
        <v>92</v>
      </c>
      <c r="C83" s="93">
        <f t="shared" si="1"/>
        <v>1213</v>
      </c>
      <c r="D83" s="93">
        <v>760</v>
      </c>
      <c r="E83" s="93">
        <v>13</v>
      </c>
      <c r="F83" s="93">
        <v>440</v>
      </c>
      <c r="G83" s="93"/>
    </row>
    <row r="84" ht="30.75" customHeight="1" spans="1:7">
      <c r="A84" s="91">
        <v>2200504</v>
      </c>
      <c r="B84" s="92" t="s">
        <v>486</v>
      </c>
      <c r="C84" s="93">
        <f t="shared" si="1"/>
        <v>49</v>
      </c>
      <c r="D84" s="93">
        <v>49</v>
      </c>
      <c r="E84" s="93">
        <v>0</v>
      </c>
      <c r="F84" s="93">
        <v>0</v>
      </c>
      <c r="G84" s="93"/>
    </row>
    <row r="85" ht="30.75" customHeight="1" spans="1:7">
      <c r="A85" s="91">
        <v>2210201</v>
      </c>
      <c r="B85" s="92" t="s">
        <v>498</v>
      </c>
      <c r="C85" s="93">
        <f t="shared" si="1"/>
        <v>8504</v>
      </c>
      <c r="D85" s="93">
        <v>8504</v>
      </c>
      <c r="E85" s="93">
        <v>0</v>
      </c>
      <c r="F85" s="93">
        <v>0</v>
      </c>
      <c r="G85" s="93"/>
    </row>
    <row r="86" ht="30.75" customHeight="1" spans="1:7">
      <c r="A86" s="91">
        <v>2220101</v>
      </c>
      <c r="B86" s="92" t="s">
        <v>92</v>
      </c>
      <c r="C86" s="93">
        <f t="shared" si="1"/>
        <v>280</v>
      </c>
      <c r="D86" s="93">
        <v>241</v>
      </c>
      <c r="E86" s="93">
        <v>6</v>
      </c>
      <c r="F86" s="93">
        <v>33</v>
      </c>
      <c r="G86" s="93"/>
    </row>
    <row r="87" ht="30.75" customHeight="1" spans="1:7">
      <c r="A87" s="91">
        <v>2240101</v>
      </c>
      <c r="B87" s="92" t="s">
        <v>92</v>
      </c>
      <c r="C87" s="93">
        <f t="shared" si="1"/>
        <v>900</v>
      </c>
      <c r="D87" s="93">
        <v>609</v>
      </c>
      <c r="E87" s="93">
        <v>1</v>
      </c>
      <c r="F87" s="93">
        <v>290</v>
      </c>
      <c r="G87" s="93"/>
    </row>
    <row r="88" ht="30.75" customHeight="1" spans="1:7">
      <c r="A88" s="91">
        <v>2240108</v>
      </c>
      <c r="B88" s="92" t="s">
        <v>510</v>
      </c>
      <c r="C88" s="93">
        <f t="shared" si="1"/>
        <v>210</v>
      </c>
      <c r="D88" s="93">
        <v>201</v>
      </c>
      <c r="E88" s="93">
        <v>0</v>
      </c>
      <c r="F88" s="93">
        <v>9</v>
      </c>
      <c r="G88" s="93"/>
    </row>
    <row r="89" ht="30.75" customHeight="1" spans="1:7">
      <c r="A89" s="91">
        <v>2240201</v>
      </c>
      <c r="B89" s="92" t="s">
        <v>92</v>
      </c>
      <c r="C89" s="93">
        <f t="shared" si="1"/>
        <v>636</v>
      </c>
      <c r="D89" s="93">
        <v>636</v>
      </c>
      <c r="E89" s="93">
        <v>0</v>
      </c>
      <c r="F89" s="93">
        <v>0</v>
      </c>
      <c r="G89" s="93"/>
    </row>
    <row r="90" ht="30.75" customHeight="1" spans="1:7">
      <c r="A90" s="91">
        <v>2240501</v>
      </c>
      <c r="B90" s="92" t="s">
        <v>92</v>
      </c>
      <c r="C90" s="93">
        <f t="shared" si="1"/>
        <v>40</v>
      </c>
      <c r="D90" s="93">
        <v>33</v>
      </c>
      <c r="E90" s="93">
        <v>1</v>
      </c>
      <c r="F90" s="93">
        <v>6</v>
      </c>
      <c r="G90" s="93"/>
    </row>
  </sheetData>
  <autoFilter xmlns:etc="http://www.wps.cn/officeDocument/2017/etCustomData" ref="A4:EX90" etc:filterBottomFollowUsedRange="0">
    <sortState ref="A4:EX90">
      <sortCondition ref="A4:A95"/>
    </sortState>
    <extLst/>
  </autoFilter>
  <mergeCells count="7">
    <mergeCell ref="A1:G1"/>
    <mergeCell ref="D3:E3"/>
    <mergeCell ref="F3:G3"/>
    <mergeCell ref="A5:B5"/>
    <mergeCell ref="A3:A4"/>
    <mergeCell ref="B3:B4"/>
    <mergeCell ref="C3:C4"/>
  </mergeCells>
  <pageMargins left="0.7480315" right="0.7480315" top="0.98425197" bottom="0.98425197" header="0.3" footer="0.3"/>
  <pageSetup paperSize="9" orientation="portrait" horizontalDpi="600" verticalDpi="600"/>
  <headerFooter alignWithMargins="0"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F37"/>
  <sheetViews>
    <sheetView topLeftCell="A21" workbookViewId="0">
      <selection activeCell="J18" sqref="J18"/>
    </sheetView>
  </sheetViews>
  <sheetFormatPr defaultColWidth="9" defaultRowHeight="13.5" outlineLevelCol="5"/>
  <cols>
    <col min="1" max="1" width="37.375" style="58" customWidth="1"/>
    <col min="2" max="2" width="7.5" style="58" customWidth="1"/>
    <col min="3" max="4" width="10.75" style="58" customWidth="1"/>
    <col min="5" max="5" width="7.75" style="58" customWidth="1"/>
    <col min="6" max="6" width="7.5" style="58" customWidth="1"/>
    <col min="7" max="16384" width="9" style="58"/>
  </cols>
  <sheetData>
    <row r="1" ht="54" customHeight="1" spans="1:6">
      <c r="A1" s="55" t="s">
        <v>551</v>
      </c>
      <c r="B1" s="55"/>
      <c r="C1" s="55"/>
      <c r="D1" s="55"/>
      <c r="E1" s="55"/>
      <c r="F1" s="55"/>
    </row>
    <row r="2" ht="24.75" customHeight="1" spans="1:6">
      <c r="A2" s="56"/>
      <c r="B2" s="56"/>
      <c r="C2" s="56"/>
      <c r="D2" s="56"/>
      <c r="E2" s="62" t="s">
        <v>1</v>
      </c>
      <c r="F2" s="62"/>
    </row>
    <row r="3" s="60" customFormat="1" ht="48" customHeight="1" spans="1:6">
      <c r="A3" s="63" t="s">
        <v>536</v>
      </c>
      <c r="B3" s="63" t="s">
        <v>552</v>
      </c>
      <c r="C3" s="63" t="s">
        <v>553</v>
      </c>
      <c r="D3" s="63"/>
      <c r="E3" s="63"/>
      <c r="F3" s="63" t="s">
        <v>554</v>
      </c>
    </row>
    <row r="4" s="60" customFormat="1" ht="48" customHeight="1" spans="1:6">
      <c r="A4" s="63"/>
      <c r="B4" s="63"/>
      <c r="C4" s="63" t="s">
        <v>555</v>
      </c>
      <c r="D4" s="63" t="s">
        <v>556</v>
      </c>
      <c r="E4" s="63" t="s">
        <v>557</v>
      </c>
      <c r="F4" s="63"/>
    </row>
    <row r="5" s="61" customFormat="1" ht="23" customHeight="1" spans="1:6">
      <c r="A5" s="64" t="s">
        <v>558</v>
      </c>
      <c r="B5" s="65"/>
      <c r="C5" s="65">
        <f>SUM(C6:C10)</f>
        <v>11104</v>
      </c>
      <c r="D5" s="65">
        <f>SUM(D6:D10)</f>
        <v>11104</v>
      </c>
      <c r="E5" s="65"/>
      <c r="F5" s="65"/>
    </row>
    <row r="6" s="61" customFormat="1" ht="23" customHeight="1" spans="1:6">
      <c r="A6" s="66" t="s">
        <v>559</v>
      </c>
      <c r="B6" s="67"/>
      <c r="C6" s="67">
        <f>D6+E6</f>
        <v>1825</v>
      </c>
      <c r="D6" s="67">
        <v>1825</v>
      </c>
      <c r="E6" s="67"/>
      <c r="F6" s="67"/>
    </row>
    <row r="7" s="61" customFormat="1" ht="23" customHeight="1" spans="1:6">
      <c r="A7" s="66" t="s">
        <v>560</v>
      </c>
      <c r="B7" s="67"/>
      <c r="C7" s="67">
        <f>D7+E7</f>
        <v>3808</v>
      </c>
      <c r="D7" s="67">
        <v>3808</v>
      </c>
      <c r="E7" s="67"/>
      <c r="F7" s="67"/>
    </row>
    <row r="8" s="61" customFormat="1" ht="23" customHeight="1" spans="1:6">
      <c r="A8" s="66" t="s">
        <v>561</v>
      </c>
      <c r="B8" s="67"/>
      <c r="C8" s="67">
        <f>D8+E8</f>
        <v>3</v>
      </c>
      <c r="D8" s="67">
        <v>3</v>
      </c>
      <c r="E8" s="67"/>
      <c r="F8" s="67"/>
    </row>
    <row r="9" s="61" customFormat="1" ht="23" customHeight="1" spans="1:6">
      <c r="A9" s="66" t="s">
        <v>562</v>
      </c>
      <c r="B9" s="67"/>
      <c r="C9" s="67">
        <f>D9+E9</f>
        <v>5085</v>
      </c>
      <c r="D9" s="67">
        <v>5085</v>
      </c>
      <c r="E9" s="67"/>
      <c r="F9" s="67"/>
    </row>
    <row r="10" s="61" customFormat="1" ht="23" customHeight="1" spans="1:6">
      <c r="A10" s="66" t="s">
        <v>563</v>
      </c>
      <c r="B10" s="67"/>
      <c r="C10" s="67">
        <f>D10+E10</f>
        <v>383</v>
      </c>
      <c r="D10" s="67">
        <v>383</v>
      </c>
      <c r="E10" s="67"/>
      <c r="F10" s="67"/>
    </row>
    <row r="11" s="61" customFormat="1" ht="23" customHeight="1" spans="1:6">
      <c r="A11" s="68" t="s">
        <v>564</v>
      </c>
      <c r="B11" s="65"/>
      <c r="C11" s="65">
        <f>SUM(C12:C29)</f>
        <v>115038</v>
      </c>
      <c r="D11" s="65">
        <f>SUM(D12:D29)</f>
        <v>115038</v>
      </c>
      <c r="E11" s="65"/>
      <c r="F11" s="65"/>
    </row>
    <row r="12" s="61" customFormat="1" ht="23" customHeight="1" spans="1:6">
      <c r="A12" s="69" t="s">
        <v>565</v>
      </c>
      <c r="B12" s="67"/>
      <c r="C12" s="67">
        <f>D12</f>
        <v>32232</v>
      </c>
      <c r="D12" s="67">
        <v>32232</v>
      </c>
      <c r="E12" s="67"/>
      <c r="F12" s="67"/>
    </row>
    <row r="13" s="61" customFormat="1" ht="23" customHeight="1" spans="1:6">
      <c r="A13" s="69" t="s">
        <v>566</v>
      </c>
      <c r="B13" s="67"/>
      <c r="C13" s="67">
        <f t="shared" ref="C13:C29" si="0">D13</f>
        <v>11291</v>
      </c>
      <c r="D13" s="67">
        <v>11291</v>
      </c>
      <c r="E13" s="67"/>
      <c r="F13" s="67"/>
    </row>
    <row r="14" s="61" customFormat="1" ht="23" customHeight="1" spans="1:6">
      <c r="A14" s="69" t="s">
        <v>567</v>
      </c>
      <c r="B14" s="67"/>
      <c r="C14" s="67">
        <f t="shared" si="0"/>
        <v>257</v>
      </c>
      <c r="D14" s="67">
        <v>257</v>
      </c>
      <c r="E14" s="67"/>
      <c r="F14" s="67"/>
    </row>
    <row r="15" s="61" customFormat="1" ht="23" customHeight="1" spans="1:6">
      <c r="A15" s="69" t="s">
        <v>568</v>
      </c>
      <c r="B15" s="67"/>
      <c r="C15" s="67">
        <f t="shared" si="0"/>
        <v>7400</v>
      </c>
      <c r="D15" s="67">
        <v>7400</v>
      </c>
      <c r="E15" s="67"/>
      <c r="F15" s="67"/>
    </row>
    <row r="16" s="61" customFormat="1" ht="23" customHeight="1" spans="1:6">
      <c r="A16" s="69" t="s">
        <v>569</v>
      </c>
      <c r="B16" s="67"/>
      <c r="C16" s="67">
        <f t="shared" si="0"/>
        <v>1340</v>
      </c>
      <c r="D16" s="67">
        <v>1340</v>
      </c>
      <c r="E16" s="67"/>
      <c r="F16" s="67"/>
    </row>
    <row r="17" s="61" customFormat="1" ht="23" customHeight="1" spans="1:6">
      <c r="A17" s="69" t="s">
        <v>570</v>
      </c>
      <c r="B17" s="67"/>
      <c r="C17" s="67">
        <f t="shared" si="0"/>
        <v>1274</v>
      </c>
      <c r="D17" s="67">
        <v>1274</v>
      </c>
      <c r="E17" s="67"/>
      <c r="F17" s="67"/>
    </row>
    <row r="18" s="61" customFormat="1" ht="23" customHeight="1" spans="1:6">
      <c r="A18" s="69" t="s">
        <v>571</v>
      </c>
      <c r="B18" s="67"/>
      <c r="C18" s="67">
        <f t="shared" si="0"/>
        <v>9649</v>
      </c>
      <c r="D18" s="67">
        <v>9649</v>
      </c>
      <c r="E18" s="67"/>
      <c r="F18" s="67"/>
    </row>
    <row r="19" s="61" customFormat="1" ht="35" customHeight="1" spans="1:6">
      <c r="A19" s="69" t="s">
        <v>572</v>
      </c>
      <c r="B19" s="67"/>
      <c r="C19" s="67">
        <f t="shared" si="0"/>
        <v>4279</v>
      </c>
      <c r="D19" s="67">
        <v>4279</v>
      </c>
      <c r="E19" s="67"/>
      <c r="F19" s="67"/>
    </row>
    <row r="20" s="61" customFormat="1" ht="23" customHeight="1" spans="1:6">
      <c r="A20" s="69" t="s">
        <v>573</v>
      </c>
      <c r="B20" s="67"/>
      <c r="C20" s="67">
        <f t="shared" si="0"/>
        <v>1554</v>
      </c>
      <c r="D20" s="67">
        <v>1554</v>
      </c>
      <c r="E20" s="67"/>
      <c r="F20" s="67"/>
    </row>
    <row r="21" s="61" customFormat="1" ht="23" customHeight="1" spans="1:6">
      <c r="A21" s="69" t="s">
        <v>574</v>
      </c>
      <c r="B21" s="67"/>
      <c r="C21" s="67">
        <f t="shared" si="0"/>
        <v>11967</v>
      </c>
      <c r="D21" s="67">
        <v>11967</v>
      </c>
      <c r="E21" s="67"/>
      <c r="F21" s="67"/>
    </row>
    <row r="22" s="61" customFormat="1" ht="34" customHeight="1" spans="1:6">
      <c r="A22" s="69" t="s">
        <v>575</v>
      </c>
      <c r="B22" s="67"/>
      <c r="C22" s="67">
        <f t="shared" si="0"/>
        <v>477</v>
      </c>
      <c r="D22" s="67">
        <v>477</v>
      </c>
      <c r="E22" s="67"/>
      <c r="F22" s="67"/>
    </row>
    <row r="23" s="61" customFormat="1" ht="35" customHeight="1" spans="1:6">
      <c r="A23" s="69" t="s">
        <v>576</v>
      </c>
      <c r="B23" s="67"/>
      <c r="C23" s="67">
        <f t="shared" si="0"/>
        <v>8453</v>
      </c>
      <c r="D23" s="67">
        <v>8453</v>
      </c>
      <c r="E23" s="67"/>
      <c r="F23" s="67"/>
    </row>
    <row r="24" s="61" customFormat="1" ht="23" customHeight="1" spans="1:6">
      <c r="A24" s="69" t="s">
        <v>577</v>
      </c>
      <c r="B24" s="67"/>
      <c r="C24" s="67">
        <f t="shared" si="0"/>
        <v>5094</v>
      </c>
      <c r="D24" s="67">
        <v>5094</v>
      </c>
      <c r="E24" s="67"/>
      <c r="F24" s="67"/>
    </row>
    <row r="25" s="61" customFormat="1" ht="23" customHeight="1" spans="1:6">
      <c r="A25" s="69" t="s">
        <v>578</v>
      </c>
      <c r="B25" s="67"/>
      <c r="C25" s="67">
        <f t="shared" si="0"/>
        <v>1013</v>
      </c>
      <c r="D25" s="67">
        <v>1013</v>
      </c>
      <c r="E25" s="67"/>
      <c r="F25" s="67"/>
    </row>
    <row r="26" s="61" customFormat="1" ht="23" customHeight="1" spans="1:6">
      <c r="A26" s="69" t="s">
        <v>579</v>
      </c>
      <c r="B26" s="67"/>
      <c r="C26" s="67">
        <f t="shared" si="0"/>
        <v>17938</v>
      </c>
      <c r="D26" s="67">
        <v>17938</v>
      </c>
      <c r="E26" s="67"/>
      <c r="F26" s="67"/>
    </row>
    <row r="27" s="61" customFormat="1" ht="23" customHeight="1" spans="1:6">
      <c r="A27" s="69" t="s">
        <v>580</v>
      </c>
      <c r="B27" s="67"/>
      <c r="C27" s="67">
        <f t="shared" si="0"/>
        <v>380</v>
      </c>
      <c r="D27" s="67">
        <v>380</v>
      </c>
      <c r="E27" s="67"/>
      <c r="F27" s="67"/>
    </row>
    <row r="28" s="61" customFormat="1" ht="23" customHeight="1" spans="1:6">
      <c r="A28" s="69" t="s">
        <v>581</v>
      </c>
      <c r="B28" s="67"/>
      <c r="C28" s="67">
        <f t="shared" si="0"/>
        <v>192</v>
      </c>
      <c r="D28" s="67">
        <v>192</v>
      </c>
      <c r="E28" s="67"/>
      <c r="F28" s="67"/>
    </row>
    <row r="29" s="61" customFormat="1" ht="23" customHeight="1" spans="1:6">
      <c r="A29" s="69" t="s">
        <v>582</v>
      </c>
      <c r="B29" s="67"/>
      <c r="C29" s="67">
        <f t="shared" si="0"/>
        <v>248</v>
      </c>
      <c r="D29" s="67">
        <v>248</v>
      </c>
      <c r="E29" s="67"/>
      <c r="F29" s="67"/>
    </row>
    <row r="30" s="61" customFormat="1" ht="23" customHeight="1" spans="1:6">
      <c r="A30" s="70" t="s">
        <v>583</v>
      </c>
      <c r="B30" s="65"/>
      <c r="C30" s="65">
        <f>SUM(C31:C36)</f>
        <v>4508</v>
      </c>
      <c r="D30" s="65">
        <f>SUM(D31:D36)</f>
        <v>4508</v>
      </c>
      <c r="E30" s="65"/>
      <c r="F30" s="65"/>
    </row>
    <row r="31" s="61" customFormat="1" ht="23" customHeight="1" spans="1:6">
      <c r="A31" s="71" t="s">
        <v>584</v>
      </c>
      <c r="B31" s="65"/>
      <c r="C31" s="67">
        <f t="shared" ref="C31:C36" si="1">D31+E31</f>
        <v>1</v>
      </c>
      <c r="D31" s="67">
        <v>1</v>
      </c>
      <c r="E31" s="65"/>
      <c r="F31" s="65"/>
    </row>
    <row r="32" s="61" customFormat="1" ht="23" customHeight="1" spans="1:6">
      <c r="A32" s="71" t="s">
        <v>585</v>
      </c>
      <c r="B32" s="65"/>
      <c r="C32" s="67">
        <f t="shared" si="1"/>
        <v>228</v>
      </c>
      <c r="D32" s="67">
        <v>228</v>
      </c>
      <c r="E32" s="65"/>
      <c r="F32" s="65"/>
    </row>
    <row r="33" s="61" customFormat="1" ht="23" customHeight="1" spans="1:6">
      <c r="A33" s="71" t="s">
        <v>586</v>
      </c>
      <c r="B33" s="65"/>
      <c r="C33" s="67">
        <f t="shared" si="1"/>
        <v>2948</v>
      </c>
      <c r="D33" s="67">
        <v>2948</v>
      </c>
      <c r="E33" s="65"/>
      <c r="F33" s="65"/>
    </row>
    <row r="34" s="61" customFormat="1" ht="23" customHeight="1" spans="1:6">
      <c r="A34" s="71" t="s">
        <v>587</v>
      </c>
      <c r="B34" s="65"/>
      <c r="C34" s="67">
        <f t="shared" si="1"/>
        <v>1331</v>
      </c>
      <c r="D34" s="67">
        <v>1331</v>
      </c>
      <c r="E34" s="65"/>
      <c r="F34" s="65"/>
    </row>
    <row r="35" s="61" customFormat="1" ht="23" customHeight="1" spans="1:6">
      <c r="A35" s="71" t="s">
        <v>588</v>
      </c>
      <c r="B35" s="65"/>
      <c r="C35" s="67">
        <f t="shared" si="1"/>
        <v>0</v>
      </c>
      <c r="D35" s="67"/>
      <c r="E35" s="65"/>
      <c r="F35" s="65"/>
    </row>
    <row r="36" s="61" customFormat="1" ht="23" customHeight="1" spans="1:6">
      <c r="A36" s="71" t="s">
        <v>589</v>
      </c>
      <c r="B36" s="65"/>
      <c r="C36" s="67">
        <f t="shared" si="1"/>
        <v>0</v>
      </c>
      <c r="D36" s="67"/>
      <c r="E36" s="65"/>
      <c r="F36" s="65"/>
    </row>
    <row r="37" s="61" customFormat="1" ht="23" customHeight="1" spans="1:6">
      <c r="A37" s="72" t="s">
        <v>590</v>
      </c>
      <c r="B37" s="65"/>
      <c r="C37" s="65">
        <f>C5+C11+C30</f>
        <v>130650</v>
      </c>
      <c r="D37" s="65">
        <f>D5+D11+D30</f>
        <v>130650</v>
      </c>
      <c r="E37" s="65"/>
      <c r="F37" s="65"/>
    </row>
  </sheetData>
  <mergeCells count="6">
    <mergeCell ref="A1:F1"/>
    <mergeCell ref="E2:F2"/>
    <mergeCell ref="C3:E3"/>
    <mergeCell ref="A3:A4"/>
    <mergeCell ref="B3:B4"/>
    <mergeCell ref="F3:F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全市一般公共预算收支总表</vt:lpstr>
      <vt:lpstr>全市一般公共预算收入表</vt:lpstr>
      <vt:lpstr>全市一般公共预算支出表(类)</vt:lpstr>
      <vt:lpstr>全市一般公共预算支出表</vt:lpstr>
      <vt:lpstr>市级一般公共预算收入预算表</vt:lpstr>
      <vt:lpstr>市级一般公共预算支出预算表</vt:lpstr>
      <vt:lpstr>市本级基本支出总表</vt:lpstr>
      <vt:lpstr>市本级一般公共预算基本支出明细情况表</vt:lpstr>
      <vt:lpstr>税收返还及一般转移支付收入预算表</vt:lpstr>
      <vt:lpstr>一般债务余额情况表</vt:lpstr>
      <vt:lpstr>专项债务余额情况表</vt:lpstr>
      <vt:lpstr>政府性基金预算收支总表</vt:lpstr>
      <vt:lpstr>政府性基金收入预算表</vt:lpstr>
      <vt:lpstr>政府性基金转移支付收入预算表</vt:lpstr>
      <vt:lpstr>市级政府性基金支出预算表</vt:lpstr>
      <vt:lpstr>“三公”经费预算支出情况表</vt:lpstr>
      <vt:lpstr>市级国有资本经营收入预算表</vt:lpstr>
      <vt:lpstr>市级国有资本经营支出预算表</vt:lpstr>
      <vt:lpstr>国有资本经营预算转移支付收入预算表</vt:lpstr>
      <vt:lpstr>社会保险基金收入预算表</vt:lpstr>
      <vt:lpstr>社会保险基金支出预算表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brr</cp:lastModifiedBy>
  <dcterms:created xsi:type="dcterms:W3CDTF">2015-06-05T18:17:00Z</dcterms:created>
  <cp:lastPrinted>2022-04-07T12:34:00Z</cp:lastPrinted>
  <dcterms:modified xsi:type="dcterms:W3CDTF">2025-07-14T07:24:11Z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B569E35A29934C28BB63634B7D96E7B6_12</vt:lpwstr>
  </property>
  <property fmtid="{D5CDD505-2E9C-101B-9397-08002B2CF9AE}" pid="4" name="KSOReadingLayout">
    <vt:bool>true</vt:bool>
  </property>
</Properties>
</file>